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Volunteer hour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RowHeight="15"/>
  <cols>
    <col min="1" max="1" width="30.7" customWidth="1"/>
    <col min="2" max="2" width="14.7" customWidth="1"/>
    <col min="3" max="3" width="16.7" customWidth="1"/>
    <col min="4" max="4" width="10.7" customWidth="1"/>
    <col min="5" max="5" width="13.7" customWidth="1"/>
    <col min="6" max="6" width="13.7" customWidth="1"/>
    <col min="7" max="7" width="16.7" customWidth="1"/>
    <col min="8" max="8" width="15.7" customWidth="1"/>
    <col min="9" max="9" width="9.7" customWidth="1"/>
  </cols>
  <sheetData>
    <row r="1">
      <c r="A1" s="6" t="inlineStr">
        <is>
          <t xml:space="preserve">Volunteer hours log</t>
        </is>
      </c>
    </row>
    <row r="2">
      <c r="A2" s="5" t="inlineStr">
        <is>
          <t xml:space="preserve">Hours goal per volunteer</t>
        </is>
      </c>
      <c r="B2" s="7">
        <v>20</v>
      </c>
    </row>
    <row r="3">
      <c r="A3" s="5" t="inlineStr">
        <is>
          <t xml:space="preserve">Value per volunteer hour</t>
        </is>
      </c>
      <c r="B3" s="3">
        <v>30</v>
      </c>
    </row>
    <row r="4">
      <c r="A4" s="5" t="inlineStr">
        <is>
          <t xml:space="preserve">Report period from</t>
        </is>
      </c>
      <c r="B4" s="5">
        <v>46266</v>
      </c>
    </row>
    <row r="5">
      <c r="A5" s="5" t="inlineStr">
        <is>
          <t xml:space="preserve">Report period to</t>
        </is>
      </c>
      <c r="B5" s="5">
        <v>46326</v>
      </c>
    </row>
    <row r="7">
      <c r="A7" s="6" t="inlineStr">
        <is>
          <t xml:space="preserve">Date</t>
        </is>
      </c>
      <c r="B7" s="2" t="inlineStr">
        <is>
          <t xml:space="preserve">Volunteer</t>
        </is>
      </c>
      <c r="C7" s="2" t="inlineStr">
        <is>
          <t xml:space="preserve">Program</t>
        </is>
      </c>
      <c r="D7" s="8" t="inlineStr">
        <is>
          <t xml:space="preserve">Hours</t>
        </is>
      </c>
      <c r="E7" s="2" t="inlineStr">
        <is>
          <t xml:space="preserve">In period?</t>
        </is>
      </c>
      <c r="G7" s="2" t="inlineStr">
        <is>
          <t xml:space="preserve">Program</t>
        </is>
      </c>
      <c r="H7" s="8" t="inlineStr">
        <is>
          <t xml:space="preserve">Hours in period</t>
        </is>
      </c>
      <c r="I7" s="14" t="inlineStr">
        <is>
          <t xml:space="preserve">Share</t>
        </is>
      </c>
    </row>
    <row r="8">
      <c r="A8" s="5">
        <v>46256</v>
      </c>
      <c r="B8" t="inlineStr">
        <is>
          <t xml:space="preserve">Maria Lopez</t>
        </is>
      </c>
      <c r="C8" t="inlineStr">
        <is>
          <t xml:space="preserve">Food pantry</t>
        </is>
      </c>
      <c r="D8" s="7">
        <v>4</v>
      </c>
      <c r="E8" t="str">
        <f>IF(A8="","",IF(AND(A8&gt;=$B$4,A8&lt;=$B$5),"Yes","No"))</f>
        <v>No</v>
      </c>
      <c r="G8" t="inlineStr">
        <is>
          <t xml:space="preserve">Food pantry</t>
        </is>
      </c>
      <c r="H8" s="7">
        <f>SUMIFS($D$8:$D$27,$C$8:$C$27,G8,$E$8:$E$27,"Yes")</f>
        <v>20</v>
      </c>
      <c r="I8" s="13">
        <f>IF($H$12&gt;0,H8/$H$12,0)</f>
        <v>0.344827586206897</v>
      </c>
    </row>
    <row r="9">
      <c r="A9" s="5">
        <v>46263</v>
      </c>
      <c r="B9" t="inlineStr">
        <is>
          <t xml:space="preserve">Sam Okafor</t>
        </is>
      </c>
      <c r="C9" t="inlineStr">
        <is>
          <t xml:space="preserve">Park cleanup</t>
        </is>
      </c>
      <c r="D9" s="7">
        <v>3</v>
      </c>
      <c r="E9" t="str">
        <f>IF(A9="","",IF(AND(A9&gt;=$B$4,A9&lt;=$B$5),"Yes","No"))</f>
        <v>No</v>
      </c>
      <c r="G9" t="inlineStr">
        <is>
          <t xml:space="preserve">Tutoring</t>
        </is>
      </c>
      <c r="H9" s="7">
        <f>SUMIFS($D$8:$D$27,$C$8:$C$27,G9,$E$8:$E$27,"Yes")</f>
        <v>11.5</v>
      </c>
      <c r="I9" s="13">
        <f>IF($H$12&gt;0,H9/$H$12,0)</f>
        <v>0.198275862068966</v>
      </c>
    </row>
    <row r="10">
      <c r="A10" s="5">
        <v>46270</v>
      </c>
      <c r="B10" t="inlineStr">
        <is>
          <t xml:space="preserve">Maria Lopez</t>
        </is>
      </c>
      <c r="C10" t="inlineStr">
        <is>
          <t xml:space="preserve">Food pantry</t>
        </is>
      </c>
      <c r="D10" s="7">
        <v>4</v>
      </c>
      <c r="E10" t="str">
        <f>IF(A10="","",IF(AND(A10&gt;=$B$4,A10&lt;=$B$5),"Yes","No"))</f>
        <v>Yes</v>
      </c>
      <c r="G10" t="inlineStr">
        <is>
          <t xml:space="preserve">Park cleanup</t>
        </is>
      </c>
      <c r="H10" s="7">
        <f>SUMIFS($D$8:$D$27,$C$8:$C$27,G10,$E$8:$E$27,"Yes")</f>
        <v>9.5</v>
      </c>
      <c r="I10" s="13">
        <f>IF($H$12&gt;0,H10/$H$12,0)</f>
        <v>0.163793103448276</v>
      </c>
    </row>
    <row r="11">
      <c r="A11" s="5">
        <v>46271</v>
      </c>
      <c r="B11" t="inlineStr">
        <is>
          <t xml:space="preserve">Priya Shah</t>
        </is>
      </c>
      <c r="C11" t="inlineStr">
        <is>
          <t xml:space="preserve">Tutoring</t>
        </is>
      </c>
      <c r="D11" s="7">
        <v>2</v>
      </c>
      <c r="E11" t="str">
        <f>IF(A11="","",IF(AND(A11&gt;=$B$4,A11&lt;=$B$5),"Yes","No"))</f>
        <v>Yes</v>
      </c>
      <c r="G11" t="inlineStr">
        <is>
          <t xml:space="preserve">Fundraiser gala</t>
        </is>
      </c>
      <c r="H11" s="7">
        <f>SUMIFS($D$8:$D$27,$C$8:$C$27,G11,$E$8:$E$27,"Yes")</f>
        <v>17</v>
      </c>
      <c r="I11" s="13">
        <f>IF($H$12&gt;0,H11/$H$12,0)</f>
        <v>0.293103448275862</v>
      </c>
    </row>
    <row r="12">
      <c r="A12" s="5">
        <v>46277</v>
      </c>
      <c r="B12" t="inlineStr">
        <is>
          <t xml:space="preserve">Tom Becker</t>
        </is>
      </c>
      <c r="C12" t="inlineStr">
        <is>
          <t xml:space="preserve">Park cleanup</t>
        </is>
      </c>
      <c r="D12" s="7">
        <v>3.5</v>
      </c>
      <c r="E12" t="str">
        <f>IF(A12="","",IF(AND(A12&gt;=$B$4,A12&lt;=$B$5),"Yes","No"))</f>
        <v>Yes</v>
      </c>
      <c r="G12" s="2" t="inlineStr">
        <is>
          <t xml:space="preserve">Total</t>
        </is>
      </c>
      <c r="H12" s="8">
        <f>SUM(H8:H11)</f>
        <v>58</v>
      </c>
      <c r="I12" s="13">
        <f>SUM(I8:I11)</f>
        <v>1</v>
      </c>
    </row>
    <row r="13">
      <c r="A13" s="5">
        <v>46278</v>
      </c>
      <c r="B13" t="inlineStr">
        <is>
          <t xml:space="preserve">Priya Shah</t>
        </is>
      </c>
      <c r="C13" t="inlineStr">
        <is>
          <t xml:space="preserve">Tutoring</t>
        </is>
      </c>
      <c r="D13" s="7">
        <v>2</v>
      </c>
      <c r="E13" t="str">
        <f>IF(A13="","",IF(AND(A13&gt;=$B$4,A13&lt;=$B$5),"Yes","No"))</f>
        <v>Yes</v>
      </c>
    </row>
    <row r="14">
      <c r="A14" s="5">
        <v>46284</v>
      </c>
      <c r="B14" t="inlineStr">
        <is>
          <t xml:space="preserve">Grace Kim</t>
        </is>
      </c>
      <c r="C14" t="inlineStr">
        <is>
          <t xml:space="preserve">Food pantry</t>
        </is>
      </c>
      <c r="D14" s="7">
        <v>4</v>
      </c>
      <c r="E14" t="str">
        <f>IF(A14="","",IF(AND(A14&gt;=$B$4,A14&lt;=$B$5),"Yes","No"))</f>
        <v>Yes</v>
      </c>
    </row>
    <row r="15">
      <c r="A15" s="5">
        <v>46285</v>
      </c>
      <c r="B15" t="inlineStr">
        <is>
          <t xml:space="preserve">Sam Okafor</t>
        </is>
      </c>
      <c r="C15" t="inlineStr">
        <is>
          <t xml:space="preserve">Tutoring</t>
        </is>
      </c>
      <c r="D15" s="7">
        <v>1.5</v>
      </c>
      <c r="E15" t="str">
        <f>IF(A15="","",IF(AND(A15&gt;=$B$4,A15&lt;=$B$5),"Yes","No"))</f>
        <v>Yes</v>
      </c>
    </row>
    <row r="16">
      <c r="A16" s="5">
        <v>46291</v>
      </c>
      <c r="B16" t="inlineStr">
        <is>
          <t xml:space="preserve">Maria Lopez</t>
        </is>
      </c>
      <c r="C16" t="inlineStr">
        <is>
          <t xml:space="preserve">Fundraiser gala</t>
        </is>
      </c>
      <c r="D16" s="7">
        <v>6</v>
      </c>
      <c r="E16" t="str">
        <f>IF(A16="","",IF(AND(A16&gt;=$B$4,A16&lt;=$B$5),"Yes","No"))</f>
        <v>Yes</v>
      </c>
    </row>
    <row r="17">
      <c r="A17" s="5">
        <v>46291</v>
      </c>
      <c r="B17" t="inlineStr">
        <is>
          <t xml:space="preserve">Grace Kim</t>
        </is>
      </c>
      <c r="C17" t="inlineStr">
        <is>
          <t xml:space="preserve">Fundraiser gala</t>
        </is>
      </c>
      <c r="D17" s="7">
        <v>6</v>
      </c>
      <c r="E17" t="str">
        <f>IF(A17="","",IF(AND(A17&gt;=$B$4,A17&lt;=$B$5),"Yes","No"))</f>
        <v>Yes</v>
      </c>
    </row>
    <row r="18">
      <c r="A18" s="5">
        <v>46291</v>
      </c>
      <c r="B18" t="inlineStr">
        <is>
          <t xml:space="preserve">Leo Martin</t>
        </is>
      </c>
      <c r="C18" t="inlineStr">
        <is>
          <t xml:space="preserve">Fundraiser gala</t>
        </is>
      </c>
      <c r="D18" s="7">
        <v>5</v>
      </c>
      <c r="E18" t="str">
        <f>IF(A18="","",IF(AND(A18&gt;=$B$4,A18&lt;=$B$5),"Yes","No"))</f>
        <v>Yes</v>
      </c>
    </row>
    <row r="19">
      <c r="A19" s="5">
        <v>46298</v>
      </c>
      <c r="B19" t="inlineStr">
        <is>
          <t xml:space="preserve">Priya Shah</t>
        </is>
      </c>
      <c r="C19" t="inlineStr">
        <is>
          <t xml:space="preserve">Tutoring</t>
        </is>
      </c>
      <c r="D19" s="7">
        <v>2</v>
      </c>
      <c r="E19" t="str">
        <f>IF(A19="","",IF(AND(A19&gt;=$B$4,A19&lt;=$B$5),"Yes","No"))</f>
        <v>Yes</v>
      </c>
    </row>
    <row r="20">
      <c r="A20" s="5">
        <v>46299</v>
      </c>
      <c r="B20" t="inlineStr">
        <is>
          <t xml:space="preserve">Tom Becker</t>
        </is>
      </c>
      <c r="C20" t="inlineStr">
        <is>
          <t xml:space="preserve">Food pantry</t>
        </is>
      </c>
      <c r="D20" s="7">
        <v>4</v>
      </c>
      <c r="E20" t="str">
        <f>IF(A20="","",IF(AND(A20&gt;=$B$4,A20&lt;=$B$5),"Yes","No"))</f>
        <v>Yes</v>
      </c>
    </row>
    <row r="21">
      <c r="A21" s="5">
        <v>46305</v>
      </c>
      <c r="B21" t="inlineStr">
        <is>
          <t xml:space="preserve">Maria Lopez</t>
        </is>
      </c>
      <c r="C21" t="inlineStr">
        <is>
          <t xml:space="preserve">Food pantry</t>
        </is>
      </c>
      <c r="D21" s="7">
        <v>4</v>
      </c>
      <c r="E21" t="str">
        <f>IF(A21="","",IF(AND(A21&gt;=$B$4,A21&lt;=$B$5),"Yes","No"))</f>
        <v>Yes</v>
      </c>
    </row>
    <row r="22">
      <c r="A22" s="5">
        <v>46306</v>
      </c>
      <c r="B22" t="inlineStr">
        <is>
          <t xml:space="preserve">Leo Martin</t>
        </is>
      </c>
      <c r="C22" t="inlineStr">
        <is>
          <t xml:space="preserve">Park cleanup</t>
        </is>
      </c>
      <c r="D22" s="7">
        <v>3</v>
      </c>
      <c r="E22" t="str">
        <f>IF(A22="","",IF(AND(A22&gt;=$B$4,A22&lt;=$B$5),"Yes","No"))</f>
        <v>Yes</v>
      </c>
    </row>
    <row r="23">
      <c r="A23" s="5">
        <v>46312</v>
      </c>
      <c r="B23" t="inlineStr">
        <is>
          <t xml:space="preserve">Grace Kim</t>
        </is>
      </c>
      <c r="C23" t="inlineStr">
        <is>
          <t xml:space="preserve">Tutoring</t>
        </is>
      </c>
      <c r="D23" s="7">
        <v>2</v>
      </c>
      <c r="E23" t="str">
        <f>IF(A23="","",IF(AND(A23&gt;=$B$4,A23&lt;=$B$5),"Yes","No"))</f>
        <v>Yes</v>
      </c>
    </row>
    <row r="24">
      <c r="A24" s="5">
        <v>46313</v>
      </c>
      <c r="B24" t="inlineStr">
        <is>
          <t xml:space="preserve">Priya Shah</t>
        </is>
      </c>
      <c r="C24" t="inlineStr">
        <is>
          <t xml:space="preserve">Tutoring</t>
        </is>
      </c>
      <c r="D24" s="7">
        <v>2</v>
      </c>
      <c r="E24" t="str">
        <f>IF(A24="","",IF(AND(A24&gt;=$B$4,A24&lt;=$B$5),"Yes","No"))</f>
        <v>Yes</v>
      </c>
    </row>
    <row r="25">
      <c r="A25" s="5">
        <v>46319</v>
      </c>
      <c r="B25" t="inlineStr">
        <is>
          <t xml:space="preserve">Sam Okafor</t>
        </is>
      </c>
      <c r="C25" t="inlineStr">
        <is>
          <t xml:space="preserve">Food pantry</t>
        </is>
      </c>
      <c r="D25" s="7">
        <v>4</v>
      </c>
      <c r="E25" t="str">
        <f>IF(A25="","",IF(AND(A25&gt;=$B$4,A25&lt;=$B$5),"Yes","No"))</f>
        <v>Yes</v>
      </c>
    </row>
    <row r="26">
      <c r="A26" s="5">
        <v>46320</v>
      </c>
      <c r="B26" t="inlineStr">
        <is>
          <t xml:space="preserve">Maria Lopez</t>
        </is>
      </c>
      <c r="C26" t="inlineStr">
        <is>
          <t xml:space="preserve">Park cleanup</t>
        </is>
      </c>
      <c r="D26" s="7">
        <v>3</v>
      </c>
      <c r="E26" t="str">
        <f>IF(A26="","",IF(AND(A26&gt;=$B$4,A26&lt;=$B$5),"Yes","No"))</f>
        <v>Yes</v>
      </c>
    </row>
    <row r="27">
      <c r="A27" s="5">
        <v>46327</v>
      </c>
      <c r="B27" t="inlineStr">
        <is>
          <t xml:space="preserve">Grace Kim</t>
        </is>
      </c>
      <c r="C27" t="inlineStr">
        <is>
          <t xml:space="preserve">Food pantry</t>
        </is>
      </c>
      <c r="D27" s="7">
        <v>4</v>
      </c>
      <c r="E27" t="str">
        <f>IF(A27="","",IF(AND(A27&gt;=$B$4,A27&lt;=$B$5),"Yes","No"))</f>
        <v>No</v>
      </c>
    </row>
    <row r="29">
      <c r="A29" s="6" t="inlineStr">
        <is>
          <t xml:space="preserve">Volunteer</t>
        </is>
      </c>
      <c r="B29" s="2" t="inlineStr">
        <is>
          <t xml:space="preserve">All hours</t>
        </is>
      </c>
      <c r="C29" s="2" t="inlineStr">
        <is>
          <t xml:space="preserve">In period</t>
        </is>
      </c>
      <c r="D29" s="8" t="inlineStr">
        <is>
          <t xml:space="preserve">% of goal</t>
        </is>
      </c>
      <c r="E29" s="2" t="inlineStr">
        <is>
          <t xml:space="preserve">Status</t>
        </is>
      </c>
      <c r="F29" s="4" t="inlineStr">
        <is>
          <t xml:space="preserve">Value of time</t>
        </is>
      </c>
    </row>
    <row r="30">
      <c r="A30" s="5" t="inlineStr">
        <is>
          <t xml:space="preserve">Maria Lopez</t>
        </is>
      </c>
      <c r="B30" s="7">
        <f>SUMIF($B$8:$B$27,A30,$D$8:$D$27)</f>
        <v>21</v>
      </c>
      <c r="C30" s="7">
        <f>SUMIFS($D$8:$D$27,$B$8:$B$27,A30,$E$8:$E$27,"Yes")</f>
        <v>17</v>
      </c>
      <c r="D30" s="13">
        <f>IF($B$2&gt;0,B30/$B$2,0)</f>
        <v>1.05</v>
      </c>
      <c r="E30" t="str">
        <f>IF(B30&gt;=$B$2,"Goal met",IF(B30&gt;=$B$2*0.75,"Almost there","Needs hours"))</f>
        <v>Goal met</v>
      </c>
      <c r="F30" s="3">
        <f>ROUND(B30*$B$3,2)</f>
        <v>630</v>
      </c>
    </row>
    <row r="31">
      <c r="A31" s="5" t="inlineStr">
        <is>
          <t xml:space="preserve">Priya Shah</t>
        </is>
      </c>
      <c r="B31" s="7">
        <f>SUMIF($B$8:$B$27,A31,$D$8:$D$27)</f>
        <v>8</v>
      </c>
      <c r="C31" s="7">
        <f>SUMIFS($D$8:$D$27,$B$8:$B$27,A31,$E$8:$E$27,"Yes")</f>
        <v>8</v>
      </c>
      <c r="D31" s="13">
        <f>IF($B$2&gt;0,B31/$B$2,0)</f>
        <v>0.4</v>
      </c>
      <c r="E31" t="str">
        <f>IF(B31&gt;=$B$2,"Goal met",IF(B31&gt;=$B$2*0.75,"Almost there","Needs hours"))</f>
        <v>Needs hours</v>
      </c>
      <c r="F31" s="3">
        <f>ROUND(B31*$B$3,2)</f>
        <v>240</v>
      </c>
    </row>
    <row r="32">
      <c r="A32" s="5" t="inlineStr">
        <is>
          <t xml:space="preserve">Grace Kim</t>
        </is>
      </c>
      <c r="B32" s="7">
        <f>SUMIF($B$8:$B$27,A32,$D$8:$D$27)</f>
        <v>16</v>
      </c>
      <c r="C32" s="7">
        <f>SUMIFS($D$8:$D$27,$B$8:$B$27,A32,$E$8:$E$27,"Yes")</f>
        <v>12</v>
      </c>
      <c r="D32" s="13">
        <f>IF($B$2&gt;0,B32/$B$2,0)</f>
        <v>0.8</v>
      </c>
      <c r="E32" t="str">
        <f>IF(B32&gt;=$B$2,"Goal met",IF(B32&gt;=$B$2*0.75,"Almost there","Needs hours"))</f>
        <v>Almost there</v>
      </c>
      <c r="F32" s="3">
        <f>ROUND(B32*$B$3,2)</f>
        <v>480</v>
      </c>
    </row>
    <row r="33">
      <c r="A33" s="5" t="inlineStr">
        <is>
          <t xml:space="preserve">Sam Okafor</t>
        </is>
      </c>
      <c r="B33" s="7">
        <f>SUMIF($B$8:$B$27,A33,$D$8:$D$27)</f>
        <v>8.5</v>
      </c>
      <c r="C33" s="7">
        <f>SUMIFS($D$8:$D$27,$B$8:$B$27,A33,$E$8:$E$27,"Yes")</f>
        <v>5.5</v>
      </c>
      <c r="D33" s="13">
        <f>IF($B$2&gt;0,B33/$B$2,0)</f>
        <v>0.425</v>
      </c>
      <c r="E33" t="str">
        <f>IF(B33&gt;=$B$2,"Goal met",IF(B33&gt;=$B$2*0.75,"Almost there","Needs hours"))</f>
        <v>Needs hours</v>
      </c>
      <c r="F33" s="3">
        <f>ROUND(B33*$B$3,2)</f>
        <v>255</v>
      </c>
    </row>
    <row r="34">
      <c r="A34" s="5" t="inlineStr">
        <is>
          <t xml:space="preserve">Tom Becker</t>
        </is>
      </c>
      <c r="B34" s="7">
        <f>SUMIF($B$8:$B$27,A34,$D$8:$D$27)</f>
        <v>7.5</v>
      </c>
      <c r="C34" s="7">
        <f>SUMIFS($D$8:$D$27,$B$8:$B$27,A34,$E$8:$E$27,"Yes")</f>
        <v>7.5</v>
      </c>
      <c r="D34" s="13">
        <f>IF($B$2&gt;0,B34/$B$2,0)</f>
        <v>0.375</v>
      </c>
      <c r="E34" t="str">
        <f>IF(B34&gt;=$B$2,"Goal met",IF(B34&gt;=$B$2*0.75,"Almost there","Needs hours"))</f>
        <v>Needs hours</v>
      </c>
      <c r="F34" s="3">
        <f>ROUND(B34*$B$3,2)</f>
        <v>225</v>
      </c>
    </row>
    <row r="35">
      <c r="A35" s="5" t="inlineStr">
        <is>
          <t xml:space="preserve">Leo Martin</t>
        </is>
      </c>
      <c r="B35" s="7">
        <f>SUMIF($B$8:$B$27,A35,$D$8:$D$27)</f>
        <v>8</v>
      </c>
      <c r="C35" s="7">
        <f>SUMIFS($D$8:$D$27,$B$8:$B$27,A35,$E$8:$E$27,"Yes")</f>
        <v>8</v>
      </c>
      <c r="D35" s="13">
        <f>IF($B$2&gt;0,B35/$B$2,0)</f>
        <v>0.4</v>
      </c>
      <c r="E35" t="str">
        <f>IF(B35&gt;=$B$2,"Goal met",IF(B35&gt;=$B$2*0.75,"Almost there","Needs hours"))</f>
        <v>Needs hours</v>
      </c>
      <c r="F35" s="3">
        <f>ROUND(B35*$B$3,2)</f>
        <v>240</v>
      </c>
    </row>
    <row r="36">
      <c r="A36" s="6" t="inlineStr">
        <is>
          <t xml:space="preserve">Total</t>
        </is>
      </c>
      <c r="B36" s="8">
        <f>SUM(B30:B35)</f>
        <v>69</v>
      </c>
      <c r="C36" s="8">
        <f>SUM(C30:C35)</f>
        <v>58</v>
      </c>
      <c r="F36" s="4">
        <f>SUM(F30:F35)</f>
        <v>2070</v>
      </c>
    </row>
    <row r="38">
      <c r="A38" s="5" t="inlineStr">
        <is>
          <t xml:space="preserve">Volunteers who met the goal</t>
        </is>
      </c>
      <c r="C38" s="9">
        <f>COUNTIF(E30:E35,"Goal met")</f>
        <v>1</v>
      </c>
    </row>
    <row r="39">
      <c r="A39" s="5" t="inlineStr">
        <is>
          <t xml:space="preserve">Hours not matched to a name above</t>
        </is>
      </c>
      <c r="C39" s="7">
        <f>SUM(D8:D27)-B36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volunteer hours log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