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ertifications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9"/>
  <sheetViews>
    <sheetView workbookViewId="0"/>
  </sheetViews>
  <sheetFormatPr defaultRowHeight="15"/>
  <cols>
    <col min="1" max="1" width="28.7" customWidth="1"/>
    <col min="2" max="2" width="12.7" customWidth="1"/>
    <col min="3" max="3" width="18.7" customWidth="1"/>
    <col min="4" max="4" width="13.7" customWidth="1"/>
    <col min="5" max="5" width="14.7" customWidth="1"/>
    <col min="6" max="6" width="13.7" customWidth="1"/>
    <col min="7" max="7" width="10.7" customWidth="1"/>
    <col min="8" max="8" width="12.7" customWidth="1"/>
  </cols>
  <sheetData>
    <row r="1">
      <c r="A1" s="2" t="inlineStr">
        <is>
          <t xml:space="preserve">Training and certification tracker</t>
        </is>
      </c>
    </row>
    <row r="2">
      <c r="A2" t="inlineStr">
        <is>
          <t xml:space="preserve">As-of date</t>
        </is>
      </c>
      <c r="B2" s="5">
        <v>46328</v>
      </c>
    </row>
    <row r="3">
      <c r="A3" t="inlineStr">
        <is>
          <t xml:space="preserve">Warn when expiring within (days)</t>
        </is>
      </c>
      <c r="B3" s="9">
        <v>60</v>
      </c>
    </row>
    <row r="5">
      <c r="A5" s="2" t="inlineStr">
        <is>
          <t xml:space="preserve">Employee</t>
        </is>
      </c>
      <c r="B5" s="2" t="inlineStr">
        <is>
          <t xml:space="preserve">Team</t>
        </is>
      </c>
      <c r="C5" s="2" t="inlineStr">
        <is>
          <t xml:space="preserve">Certification</t>
        </is>
      </c>
      <c r="D5" s="6" t="inlineStr">
        <is>
          <t xml:space="preserve">Completed</t>
        </is>
      </c>
      <c r="E5" s="10" t="inlineStr">
        <is>
          <t xml:space="preserve">Valid (months)</t>
        </is>
      </c>
      <c r="F5" s="6" t="inlineStr">
        <is>
          <t xml:space="preserve">Expires</t>
        </is>
      </c>
      <c r="G5" s="10" t="inlineStr">
        <is>
          <t xml:space="preserve">Days left</t>
        </is>
      </c>
      <c r="H5" s="2" t="inlineStr">
        <is>
          <t xml:space="preserve">Status</t>
        </is>
      </c>
    </row>
    <row r="6">
      <c r="A6" t="inlineStr">
        <is>
          <t xml:space="preserve">Ana Torres</t>
        </is>
      </c>
      <c r="B6" t="inlineStr">
        <is>
          <t xml:space="preserve">Warehouse</t>
        </is>
      </c>
      <c r="C6" t="inlineStr">
        <is>
          <t xml:space="preserve">Forklift operator</t>
        </is>
      </c>
      <c r="D6" s="5">
        <v>45369</v>
      </c>
      <c r="E6" s="9">
        <v>36</v>
      </c>
      <c r="F6" s="5">
        <f>IF(D6="","",EDATE(D6,E6))</f>
        <v>46464</v>
      </c>
      <c r="G6" s="9">
        <f>IF(F6="","",F6-$B$2)</f>
        <v>136</v>
      </c>
      <c r="H6" t="str">
        <f>IF(F6="","Not trained",IF(G6&lt;0,"Expired",IF(G6&lt;=$B$3,"Due soon","Current")))</f>
        <v>Current</v>
      </c>
    </row>
    <row r="7">
      <c r="A7" t="inlineStr">
        <is>
          <t xml:space="preserve">Ana Torres</t>
        </is>
      </c>
      <c r="B7" t="inlineStr">
        <is>
          <t xml:space="preserve">Warehouse</t>
        </is>
      </c>
      <c r="C7" t="inlineStr">
        <is>
          <t xml:space="preserve">First aid / CPR</t>
        </is>
      </c>
      <c r="D7" s="5">
        <v>45616</v>
      </c>
      <c r="E7" s="9">
        <v>24</v>
      </c>
      <c r="F7" s="5">
        <f>IF(D7="","",EDATE(D7,E7))</f>
        <v>46346</v>
      </c>
      <c r="G7" s="9">
        <f>IF(F7="","",F7-$B$2)</f>
        <v>18</v>
      </c>
      <c r="H7" t="str">
        <f>IF(F7="","Not trained",IF(G7&lt;0,"Expired",IF(G7&lt;=$B$3,"Due soon","Current")))</f>
        <v>Due soon</v>
      </c>
    </row>
    <row r="8">
      <c r="A8" t="inlineStr">
        <is>
          <t xml:space="preserve">Ben Riley</t>
        </is>
      </c>
      <c r="B8" t="inlineStr">
        <is>
          <t xml:space="preserve">Warehouse</t>
        </is>
      </c>
      <c r="C8" t="inlineStr">
        <is>
          <t xml:space="preserve">Forklift operator</t>
        </is>
      </c>
      <c r="D8" s="5">
        <v>45204</v>
      </c>
      <c r="E8" s="9">
        <v>36</v>
      </c>
      <c r="F8" s="5">
        <f>IF(D8="","",EDATE(D8,E8))</f>
        <v>46300</v>
      </c>
      <c r="G8" s="9">
        <f>IF(F8="","",F8-$B$2)</f>
        <v>-28</v>
      </c>
      <c r="H8" t="str">
        <f>IF(F8="","Not trained",IF(G8&lt;0,"Expired",IF(G8&lt;=$B$3,"Due soon","Current")))</f>
        <v>Expired</v>
      </c>
    </row>
    <row r="9">
      <c r="A9" t="inlineStr">
        <is>
          <t xml:space="preserve">Ben Riley</t>
        </is>
      </c>
      <c r="B9" t="inlineStr">
        <is>
          <t xml:space="preserve">Warehouse</t>
        </is>
      </c>
      <c r="C9" t="inlineStr">
        <is>
          <t xml:space="preserve">Hazmat handling</t>
        </is>
      </c>
      <c r="D9" s="5">
        <v>45992</v>
      </c>
      <c r="E9" s="9">
        <v>12</v>
      </c>
      <c r="F9" s="5">
        <f>IF(D9="","",EDATE(D9,E9))</f>
        <v>46357</v>
      </c>
      <c r="G9" s="9">
        <f>IF(F9="","",F9-$B$2)</f>
        <v>29</v>
      </c>
      <c r="H9" t="str">
        <f>IF(F9="","Not trained",IF(G9&lt;0,"Expired",IF(G9&lt;=$B$3,"Due soon","Current")))</f>
        <v>Due soon</v>
      </c>
    </row>
    <row r="10">
      <c r="A10" t="inlineStr">
        <is>
          <t xml:space="preserve">Cleo Park</t>
        </is>
      </c>
      <c r="B10" t="inlineStr">
        <is>
          <t xml:space="preserve">Office</t>
        </is>
      </c>
      <c r="C10" t="inlineStr">
        <is>
          <t xml:space="preserve">First aid / CPR</t>
        </is>
      </c>
      <c r="D10" s="5">
        <v>45702</v>
      </c>
      <c r="E10" s="9">
        <v>24</v>
      </c>
      <c r="F10" s="5">
        <f>IF(D10="","",EDATE(D10,E10))</f>
        <v>46432</v>
      </c>
      <c r="G10" s="9">
        <f>IF(F10="","",F10-$B$2)</f>
        <v>104</v>
      </c>
      <c r="H10" t="str">
        <f>IF(F10="","Not trained",IF(G10&lt;0,"Expired",IF(G10&lt;=$B$3,"Due soon","Current")))</f>
        <v>Current</v>
      </c>
    </row>
    <row r="11">
      <c r="A11" t="inlineStr">
        <is>
          <t xml:space="preserve">Cleo Park</t>
        </is>
      </c>
      <c r="B11" t="inlineStr">
        <is>
          <t xml:space="preserve">Office</t>
        </is>
      </c>
      <c r="C11" t="inlineStr">
        <is>
          <t xml:space="preserve">Data privacy</t>
        </is>
      </c>
      <c r="D11" s="5">
        <v>45991</v>
      </c>
      <c r="E11" s="9">
        <v>12</v>
      </c>
      <c r="F11" s="5">
        <f>IF(D11="","",EDATE(D11,E11))</f>
        <v>46356</v>
      </c>
      <c r="G11" s="9">
        <f>IF(F11="","",F11-$B$2)</f>
        <v>28</v>
      </c>
      <c r="H11" t="str">
        <f>IF(F11="","Not trained",IF(G11&lt;0,"Expired",IF(G11&lt;=$B$3,"Due soon","Current")))</f>
        <v>Due soon</v>
      </c>
    </row>
    <row r="12">
      <c r="A12" t="inlineStr">
        <is>
          <t xml:space="preserve">Dev Singh</t>
        </is>
      </c>
      <c r="B12" t="inlineStr">
        <is>
          <t xml:space="preserve">Drivers</t>
        </is>
      </c>
      <c r="C12" t="inlineStr">
        <is>
          <t xml:space="preserve">Defensive driving</t>
        </is>
      </c>
      <c r="D12" s="5">
        <v>45089</v>
      </c>
      <c r="E12" s="9">
        <v>36</v>
      </c>
      <c r="F12" s="5">
        <f>IF(D12="","",EDATE(D12,E12))</f>
        <v>46185</v>
      </c>
      <c r="G12" s="9">
        <f>IF(F12="","",F12-$B$2)</f>
        <v>-143</v>
      </c>
      <c r="H12" t="str">
        <f>IF(F12="","Not trained",IF(G12&lt;0,"Expired",IF(G12&lt;=$B$3,"Due soon","Current")))</f>
        <v>Expired</v>
      </c>
    </row>
    <row r="13">
      <c r="A13" t="inlineStr">
        <is>
          <t xml:space="preserve">Dev Singh</t>
        </is>
      </c>
      <c r="B13" t="inlineStr">
        <is>
          <t xml:space="preserve">Drivers</t>
        </is>
      </c>
      <c r="C13" t="inlineStr">
        <is>
          <t xml:space="preserve">First aid / CPR</t>
        </is>
      </c>
      <c r="D13" s="5">
        <v>45635</v>
      </c>
      <c r="E13" s="9">
        <v>24</v>
      </c>
      <c r="F13" s="5">
        <f>IF(D13="","",EDATE(D13,E13))</f>
        <v>46365</v>
      </c>
      <c r="G13" s="9">
        <f>IF(F13="","",F13-$B$2)</f>
        <v>37</v>
      </c>
      <c r="H13" t="str">
        <f>IF(F13="","Not trained",IF(G13&lt;0,"Expired",IF(G13&lt;=$B$3,"Due soon","Current")))</f>
        <v>Due soon</v>
      </c>
    </row>
    <row r="14">
      <c r="A14" t="inlineStr">
        <is>
          <t xml:space="preserve">Elena Cruz</t>
        </is>
      </c>
      <c r="B14" t="inlineStr">
        <is>
          <t xml:space="preserve">Office</t>
        </is>
      </c>
      <c r="C14" t="inlineStr">
        <is>
          <t xml:space="preserve">Data privacy</t>
        </is>
      </c>
      <c r="D14" s="5">
        <v>45945</v>
      </c>
      <c r="E14" s="9">
        <v>12</v>
      </c>
      <c r="F14" s="5">
        <f>IF(D14="","",EDATE(D14,E14))</f>
        <v>46310</v>
      </c>
      <c r="G14" s="9">
        <f>IF(F14="","",F14-$B$2)</f>
        <v>-18</v>
      </c>
      <c r="H14" t="str">
        <f>IF(F14="","Not trained",IF(G14&lt;0,"Expired",IF(G14&lt;=$B$3,"Due soon","Current")))</f>
        <v>Expired</v>
      </c>
    </row>
    <row r="15">
      <c r="A15" t="inlineStr">
        <is>
          <t xml:space="preserve">Farid Haddad</t>
        </is>
      </c>
      <c r="B15" t="inlineStr">
        <is>
          <t xml:space="preserve">Warehouse</t>
        </is>
      </c>
      <c r="C15" t="inlineStr">
        <is>
          <t xml:space="preserve">Hazmat handling</t>
        </is>
      </c>
      <c r="D15" s="5">
        <v>45922</v>
      </c>
      <c r="E15" s="9">
        <v>12</v>
      </c>
      <c r="F15" s="5">
        <f>IF(D15="","",EDATE(D15,E15))</f>
        <v>46287</v>
      </c>
      <c r="G15" s="9">
        <f>IF(F15="","",F15-$B$2)</f>
        <v>-41</v>
      </c>
      <c r="H15" t="str">
        <f>IF(F15="","Not trained",IF(G15&lt;0,"Expired",IF(G15&lt;=$B$3,"Due soon","Current")))</f>
        <v>Expired</v>
      </c>
    </row>
    <row r="16">
      <c r="A16" t="inlineStr">
        <is>
          <t xml:space="preserve">Farid Haddad</t>
        </is>
      </c>
      <c r="B16" t="inlineStr">
        <is>
          <t xml:space="preserve">Warehouse</t>
        </is>
      </c>
      <c r="C16" t="inlineStr">
        <is>
          <t xml:space="preserve">Forklift operator</t>
        </is>
      </c>
      <c r="D16" s="5">
        <v>45684</v>
      </c>
      <c r="E16" s="9">
        <v>36</v>
      </c>
      <c r="F16" s="5">
        <f>IF(D16="","",EDATE(D16,E16))</f>
        <v>46779</v>
      </c>
      <c r="G16" s="9">
        <f>IF(F16="","",F16-$B$2)</f>
        <v>451</v>
      </c>
      <c r="H16" t="str">
        <f>IF(F16="","Not trained",IF(G16&lt;0,"Expired",IF(G16&lt;=$B$3,"Due soon","Current")))</f>
        <v>Current</v>
      </c>
    </row>
    <row r="17">
      <c r="A17" t="inlineStr">
        <is>
          <t xml:space="preserve">Gwen Ito</t>
        </is>
      </c>
      <c r="B17" t="inlineStr">
        <is>
          <t xml:space="preserve">Drivers</t>
        </is>
      </c>
      <c r="C17" t="inlineStr">
        <is>
          <t xml:space="preserve">Defensive driving</t>
        </is>
      </c>
      <c r="D17" s="5">
        <v>45534</v>
      </c>
      <c r="E17" s="9">
        <v>36</v>
      </c>
      <c r="F17" s="5">
        <f>IF(D17="","",EDATE(D17,E17))</f>
        <v>46629</v>
      </c>
      <c r="G17" s="9">
        <f>IF(F17="","",F17-$B$2)</f>
        <v>301</v>
      </c>
      <c r="H17" t="str">
        <f>IF(F17="","Not trained",IF(G17&lt;0,"Expired",IF(G17&lt;=$B$3,"Due soon","Current")))</f>
        <v>Current</v>
      </c>
    </row>
    <row r="18">
      <c r="A18" t="inlineStr">
        <is>
          <t xml:space="preserve">Gwen Ito</t>
        </is>
      </c>
      <c r="B18" t="inlineStr">
        <is>
          <t xml:space="preserve">Drivers</t>
        </is>
      </c>
      <c r="C18" t="inlineStr">
        <is>
          <t xml:space="preserve">Hazmat handling</t>
        </is>
      </c>
      <c r="D18" s="5">
        <v>45971</v>
      </c>
      <c r="E18" s="9">
        <v>12</v>
      </c>
      <c r="F18" s="5">
        <f>IF(D18="","",EDATE(D18,E18))</f>
        <v>46336</v>
      </c>
      <c r="G18" s="9">
        <f>IF(F18="","",F18-$B$2)</f>
        <v>8</v>
      </c>
      <c r="H18" t="str">
        <f>IF(F18="","Not trained",IF(G18&lt;0,"Expired",IF(G18&lt;=$B$3,"Due soon","Current")))</f>
        <v>Due soon</v>
      </c>
    </row>
    <row r="19">
      <c r="A19" t="inlineStr">
        <is>
          <t xml:space="preserve">Hugo Lambert</t>
        </is>
      </c>
      <c r="B19" t="inlineStr">
        <is>
          <t xml:space="preserve">Office</t>
        </is>
      </c>
      <c r="C19" t="inlineStr">
        <is>
          <t xml:space="preserve">Data privacy</t>
        </is>
      </c>
      <c r="D19" s="5">
        <v>46083</v>
      </c>
      <c r="E19" s="9">
        <v>12</v>
      </c>
      <c r="F19" s="5">
        <f>IF(D19="","",EDATE(D19,E19))</f>
        <v>46448</v>
      </c>
      <c r="G19" s="9">
        <f>IF(F19="","",F19-$B$2)</f>
        <v>120</v>
      </c>
      <c r="H19" t="str">
        <f>IF(F19="","Not trained",IF(G19&lt;0,"Expired",IF(G19&lt;=$B$3,"Due soon","Current")))</f>
        <v>Current</v>
      </c>
    </row>
    <row r="20">
      <c r="A20" t="inlineStr">
        <is>
          <t xml:space="preserve">Hugo Lambert</t>
        </is>
      </c>
      <c r="B20" t="inlineStr">
        <is>
          <t xml:space="preserve">Office</t>
        </is>
      </c>
      <c r="C20" t="inlineStr">
        <is>
          <t xml:space="preserve">First aid / CPR</t>
        </is>
      </c>
      <c r="D20" s="5">
        <v>46161</v>
      </c>
      <c r="E20" s="9">
        <v>24</v>
      </c>
      <c r="F20" s="5">
        <f>IF(D20="","",EDATE(D20,E20))</f>
        <v>46892</v>
      </c>
      <c r="G20" s="9">
        <f>IF(F20="","",F20-$B$2)</f>
        <v>564</v>
      </c>
      <c r="H20" t="str">
        <f>IF(F20="","Not trained",IF(G20&lt;0,"Expired",IF(G20&lt;=$B$3,"Due soon","Current")))</f>
        <v>Current</v>
      </c>
    </row>
    <row r="21">
      <c r="A21" t="inlineStr">
        <is>
          <t xml:space="preserve">Iris Zhou</t>
        </is>
      </c>
      <c r="B21" t="inlineStr">
        <is>
          <t xml:space="preserve">Warehouse</t>
        </is>
      </c>
      <c r="C21" t="inlineStr">
        <is>
          <t xml:space="preserve">Forklift operator</t>
        </is>
      </c>
      <c r="D21" s="5">
        <v>46211</v>
      </c>
      <c r="E21" s="9">
        <v>36</v>
      </c>
      <c r="F21" s="5">
        <f>IF(D21="","",EDATE(D21,E21))</f>
        <v>47307</v>
      </c>
      <c r="G21" s="9">
        <f>IF(F21="","",F21-$B$2)</f>
        <v>979</v>
      </c>
      <c r="H21" t="str">
        <f>IF(F21="","Not trained",IF(G21&lt;0,"Expired",IF(G21&lt;=$B$3,"Due soon","Current")))</f>
        <v>Current</v>
      </c>
    </row>
    <row r="22">
      <c r="A22" t="inlineStr">
        <is>
          <t xml:space="preserve">Iris Zhou</t>
        </is>
      </c>
      <c r="B22" t="inlineStr">
        <is>
          <t xml:space="preserve">Warehouse</t>
        </is>
      </c>
      <c r="C22" t="inlineStr">
        <is>
          <t xml:space="preserve">First aid / CPR</t>
        </is>
      </c>
      <c r="D22" s="5">
        <v>45654</v>
      </c>
      <c r="E22" s="9">
        <v>24</v>
      </c>
      <c r="F22" s="5">
        <f>IF(D22="","",EDATE(D22,E22))</f>
        <v>46384</v>
      </c>
      <c r="G22" s="9">
        <f>IF(F22="","",F22-$B$2)</f>
        <v>56</v>
      </c>
      <c r="H22" t="str">
        <f>IF(F22="","Not trained",IF(G22&lt;0,"Expired",IF(G22&lt;=$B$3,"Due soon","Current")))</f>
        <v>Due soon</v>
      </c>
    </row>
    <row r="23">
      <c r="A23" t="inlineStr">
        <is>
          <t xml:space="preserve">Jon Webb</t>
        </is>
      </c>
      <c r="B23" t="inlineStr">
        <is>
          <t xml:space="preserve">Drivers</t>
        </is>
      </c>
      <c r="C23" t="inlineStr">
        <is>
          <t xml:space="preserve">Defensive driving</t>
        </is>
      </c>
      <c r="D23" s="5">
        <v>46069</v>
      </c>
      <c r="E23" s="9">
        <v>36</v>
      </c>
      <c r="F23" s="5">
        <f>IF(D23="","",EDATE(D23,E23))</f>
        <v>47165</v>
      </c>
      <c r="G23" s="9">
        <f>IF(F23="","",F23-$B$2)</f>
        <v>837</v>
      </c>
      <c r="H23" t="str">
        <f>IF(F23="","Not trained",IF(G23&lt;0,"Expired",IF(G23&lt;=$B$3,"Due soon","Current")))</f>
        <v>Current</v>
      </c>
    </row>
    <row r="25">
      <c r="A25" s="2" t="inlineStr">
        <is>
          <t xml:space="preserve">Status</t>
        </is>
      </c>
      <c r="B25" s="2" t="inlineStr">
        <is>
          <t xml:space="preserve">Records</t>
        </is>
      </c>
      <c r="C25" s="2" t="inlineStr">
        <is>
          <t xml:space="preserve">Share</t>
        </is>
      </c>
    </row>
    <row r="26">
      <c r="A26" t="inlineStr">
        <is>
          <t xml:space="preserve">Current</t>
        </is>
      </c>
      <c r="B26" s="9">
        <f>COUNTIF($H$6:$H$23,A26)</f>
        <v>8</v>
      </c>
      <c r="C26" s="13">
        <f>IF($B$30&gt;0,B26/$B$30,0)</f>
        <v>0.444444444444444</v>
      </c>
    </row>
    <row r="27">
      <c r="A27" t="inlineStr">
        <is>
          <t xml:space="preserve">Due soon</t>
        </is>
      </c>
      <c r="B27" s="9">
        <f>COUNTIF($H$6:$H$23,A27)</f>
        <v>6</v>
      </c>
      <c r="C27" s="13">
        <f>IF($B$30&gt;0,B27/$B$30,0)</f>
        <v>0.333333333333333</v>
      </c>
    </row>
    <row r="28">
      <c r="A28" t="inlineStr">
        <is>
          <t xml:space="preserve">Expired</t>
        </is>
      </c>
      <c r="B28" s="9">
        <f>COUNTIF($H$6:$H$23,A28)</f>
        <v>4</v>
      </c>
      <c r="C28" s="13">
        <f>IF($B$30&gt;0,B28/$B$30,0)</f>
        <v>0.222222222222222</v>
      </c>
    </row>
    <row r="29">
      <c r="A29" t="inlineStr">
        <is>
          <t xml:space="preserve">Not trained</t>
        </is>
      </c>
      <c r="B29" s="9">
        <f>COUNTIF($H$6:$H$23,A29)</f>
        <v>0</v>
      </c>
      <c r="C29" s="13">
        <f>IF($B$30&gt;0,B29/$B$30,0)</f>
        <v>0</v>
      </c>
    </row>
    <row r="30">
      <c r="A30" s="2" t="inlineStr">
        <is>
          <t xml:space="preserve">Total</t>
        </is>
      </c>
      <c r="B30" s="10">
        <f>SUM(B26:B29)</f>
        <v>18</v>
      </c>
    </row>
    <row r="32">
      <c r="A32" s="2" t="inlineStr">
        <is>
          <t xml:space="preserve">Certification</t>
        </is>
      </c>
      <c r="B32" s="2" t="inlineStr">
        <is>
          <t xml:space="preserve">Records</t>
        </is>
      </c>
      <c r="C32" s="2" t="inlineStr">
        <is>
          <t xml:space="preserve">Expired or due</t>
        </is>
      </c>
      <c r="D32" s="6" t="inlineStr">
        <is>
          <t xml:space="preserve">Compliant</t>
        </is>
      </c>
    </row>
    <row r="33">
      <c r="A33" t="inlineStr">
        <is>
          <t xml:space="preserve">Forklift operator</t>
        </is>
      </c>
      <c r="B33" s="9">
        <f>COUNTIF($C$6:$C$23,A33)</f>
        <v>4</v>
      </c>
      <c r="C33" s="9">
        <f>COUNTIFS($C$6:$C$23,A33,$H$6:$H$23,"Expired")+COUNTIFS($C$6:$C$23,A33,$H$6:$H$23,"Due soon")</f>
        <v>1</v>
      </c>
      <c r="D33" s="13">
        <f>IF(B33&gt;0,COUNTIFS($C$6:$C$23,A33,$H$6:$H$23,"&lt;&gt;Expired")/B33,0)</f>
        <v>0.75</v>
      </c>
    </row>
    <row r="34">
      <c r="A34" t="inlineStr">
        <is>
          <t xml:space="preserve">First aid / CPR</t>
        </is>
      </c>
      <c r="B34" s="9">
        <f>COUNTIF($C$6:$C$23,A34)</f>
        <v>5</v>
      </c>
      <c r="C34" s="9">
        <f>COUNTIFS($C$6:$C$23,A34,$H$6:$H$23,"Expired")+COUNTIFS($C$6:$C$23,A34,$H$6:$H$23,"Due soon")</f>
        <v>3</v>
      </c>
      <c r="D34" s="13">
        <f>IF(B34&gt;0,COUNTIFS($C$6:$C$23,A34,$H$6:$H$23,"&lt;&gt;Expired")/B34,0)</f>
        <v>1</v>
      </c>
    </row>
    <row r="35">
      <c r="A35" t="inlineStr">
        <is>
          <t xml:space="preserve">Hazmat handling</t>
        </is>
      </c>
      <c r="B35" s="9">
        <f>COUNTIF($C$6:$C$23,A35)</f>
        <v>3</v>
      </c>
      <c r="C35" s="9">
        <f>COUNTIFS($C$6:$C$23,A35,$H$6:$H$23,"Expired")+COUNTIFS($C$6:$C$23,A35,$H$6:$H$23,"Due soon")</f>
        <v>3</v>
      </c>
      <c r="D35" s="13">
        <f>IF(B35&gt;0,COUNTIFS($C$6:$C$23,A35,$H$6:$H$23,"&lt;&gt;Expired")/B35,0)</f>
        <v>0.666666666666667</v>
      </c>
    </row>
    <row r="36">
      <c r="A36" t="inlineStr">
        <is>
          <t xml:space="preserve">Defensive driving</t>
        </is>
      </c>
      <c r="B36" s="9">
        <f>COUNTIF($C$6:$C$23,A36)</f>
        <v>3</v>
      </c>
      <c r="C36" s="9">
        <f>COUNTIFS($C$6:$C$23,A36,$H$6:$H$23,"Expired")+COUNTIFS($C$6:$C$23,A36,$H$6:$H$23,"Due soon")</f>
        <v>1</v>
      </c>
      <c r="D36" s="13">
        <f>IF(B36&gt;0,COUNTIFS($C$6:$C$23,A36,$H$6:$H$23,"&lt;&gt;Expired")/B36,0)</f>
        <v>0.666666666666667</v>
      </c>
    </row>
    <row r="37">
      <c r="A37" t="inlineStr">
        <is>
          <t xml:space="preserve">Data privacy</t>
        </is>
      </c>
      <c r="B37" s="9">
        <f>COUNTIF($C$6:$C$23,A37)</f>
        <v>3</v>
      </c>
      <c r="C37" s="9">
        <f>COUNTIFS($C$6:$C$23,A37,$H$6:$H$23,"Expired")+COUNTIFS($C$6:$C$23,A37,$H$6:$H$23,"Due soon")</f>
        <v>2</v>
      </c>
      <c r="D37" s="13">
        <f>IF(B37&gt;0,COUNTIFS($C$6:$C$23,A37,$H$6:$H$23,"&lt;&gt;Expired")/B37,0)</f>
        <v>0.666666666666667</v>
      </c>
    </row>
    <row r="39">
      <c r="A39" t="inlineStr">
        <is>
          <t xml:space="preserve">Expiring in the next 90 days</t>
        </is>
      </c>
      <c r="D39" s="9">
        <f>SUMPRODUCT((G6:G23&gt;=0)*(G6:G23&lt;=90))</f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 training and certification tracker template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