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imeshe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.7" customWidth="1"/>
    <col min="2" max="2" width="14.7" customWidth="1"/>
    <col min="3" max="3" width="8.7" customWidth="1"/>
    <col min="4" max="4" width="8.7" customWidth="1"/>
    <col min="5" max="5" width="24.7" customWidth="1"/>
    <col min="6" max="6" width="13.7" customWidth="1"/>
  </cols>
  <sheetData>
    <row r="1">
      <c r="A1" s="6" t="inlineStr">
        <is>
          <t xml:space="preserve">Date</t>
        </is>
      </c>
      <c r="B1" s="2" t="inlineStr">
        <is>
          <t xml:space="preserve">Day</t>
        </is>
      </c>
      <c r="C1" s="12" t="inlineStr">
        <is>
          <t xml:space="preserve">Start</t>
        </is>
      </c>
      <c r="D1" s="12" t="inlineStr">
        <is>
          <t xml:space="preserve">End</t>
        </is>
      </c>
      <c r="E1" s="12" t="inlineStr">
        <is>
          <t xml:space="preserve">Break (hrs)</t>
        </is>
      </c>
      <c r="F1" s="12" t="inlineStr">
        <is>
          <t xml:space="preserve">Hours worked</t>
        </is>
      </c>
    </row>
    <row r="2">
      <c r="A2" s="5">
        <v>46328</v>
      </c>
      <c r="B2" t="str">
        <f>TEXT(A2,"ddd")</f>
        <v>Mon</v>
      </c>
      <c r="C2" s="11">
        <v>8.5</v>
      </c>
      <c r="D2" s="11">
        <v>17</v>
      </c>
      <c r="E2" s="11">
        <v>0.5</v>
      </c>
      <c r="F2" s="11">
        <f>IF(C2="","",MAX(0,ROUND(MOD(D2-C2,24)-E2,2)))</f>
        <v>8</v>
      </c>
    </row>
    <row r="3">
      <c r="A3" s="5">
        <f>A2+1</f>
        <v>46329</v>
      </c>
      <c r="B3" t="str">
        <f>TEXT(A3,"ddd")</f>
        <v>Tue</v>
      </c>
      <c r="C3" s="11">
        <v>8.5</v>
      </c>
      <c r="D3" s="11">
        <v>17.5</v>
      </c>
      <c r="E3" s="11">
        <v>0.5</v>
      </c>
      <c r="F3" s="11">
        <f>IF(C3="","",MAX(0,ROUND(MOD(D3-C3,24)-E3,2)))</f>
        <v>8.5</v>
      </c>
    </row>
    <row r="4">
      <c r="A4" s="5">
        <f>A3+1</f>
        <v>46330</v>
      </c>
      <c r="B4" t="str">
        <f>TEXT(A4,"ddd")</f>
        <v>Wed</v>
      </c>
      <c r="C4" s="11">
        <v>9</v>
      </c>
      <c r="D4" s="11">
        <v>18.25</v>
      </c>
      <c r="E4" s="11">
        <v>0.75</v>
      </c>
      <c r="F4" s="11">
        <f>IF(C4="","",MAX(0,ROUND(MOD(D4-C4,24)-E4,2)))</f>
        <v>8.5</v>
      </c>
    </row>
    <row r="5">
      <c r="A5" s="5">
        <f>A4+1</f>
        <v>46331</v>
      </c>
      <c r="B5" t="str">
        <f>TEXT(A5,"ddd")</f>
        <v>Thu</v>
      </c>
      <c r="C5" s="11">
        <v>8</v>
      </c>
      <c r="D5" s="11">
        <v>16.5</v>
      </c>
      <c r="E5" s="11">
        <v>0.5</v>
      </c>
      <c r="F5" s="11">
        <f>IF(C5="","",MAX(0,ROUND(MOD(D5-C5,24)-E5,2)))</f>
        <v>8</v>
      </c>
    </row>
    <row r="6">
      <c r="A6" s="5">
        <f>A5+1</f>
        <v>46332</v>
      </c>
      <c r="B6" t="str">
        <f>TEXT(A6,"ddd")</f>
        <v>Fri</v>
      </c>
      <c r="C6" s="11">
        <v>8.5</v>
      </c>
      <c r="D6" s="11">
        <v>19</v>
      </c>
      <c r="E6" s="11">
        <v>0.5</v>
      </c>
      <c r="F6" s="11">
        <f>IF(C6="","",MAX(0,ROUND(MOD(D6-C6,24)-E6,2)))</f>
        <v>10</v>
      </c>
    </row>
    <row r="7">
      <c r="A7" s="5">
        <f>A6+1</f>
        <v>46333</v>
      </c>
      <c r="B7" t="str">
        <f>TEXT(A7,"ddd")</f>
        <v>Sat</v>
      </c>
      <c r="C7" s="11">
        <v>10</v>
      </c>
      <c r="D7" s="11">
        <v>14</v>
      </c>
      <c r="E7" s="11">
        <v>0</v>
      </c>
      <c r="F7" s="11">
        <f>IF(C7="","",MAX(0,ROUND(MOD(D7-C7,24)-E7,2)))</f>
        <v>4</v>
      </c>
    </row>
    <row r="8">
      <c r="A8" s="5">
        <f>A7+1</f>
        <v>46334</v>
      </c>
      <c r="B8" t="str">
        <f>TEXT(A8,"ddd")</f>
        <v>Sun</v>
      </c>
      <c r="F8" s="11" t="str">
        <f>IF(C8="","",MAX(0,ROUND(MOD(D8-C8,24)-E8,2)))</f>
        <v/>
      </c>
    </row>
    <row r="10">
      <c r="A10" s="5" t="inlineStr">
        <is>
          <t xml:space="preserve">Employee</t>
        </is>
      </c>
      <c r="B10" t="inlineStr">
        <is>
          <t xml:space="preserve">Jordan Reyes</t>
        </is>
      </c>
      <c r="E10" s="11" t="inlineStr">
        <is>
          <t xml:space="preserve">Total hours</t>
        </is>
      </c>
      <c r="F10" s="11">
        <f>SUM(F2:F8)</f>
        <v>47</v>
      </c>
    </row>
    <row r="11">
      <c r="A11" s="5" t="inlineStr">
        <is>
          <t xml:space="preserve">Week starting</t>
        </is>
      </c>
      <c r="B11" s="5">
        <f>A2</f>
        <v>46328</v>
      </c>
      <c r="E11" s="11" t="inlineStr">
        <is>
          <t xml:space="preserve">Regular hours</t>
        </is>
      </c>
      <c r="F11" s="11">
        <f>MIN(F10,F15)</f>
        <v>40</v>
      </c>
    </row>
    <row r="12">
      <c r="E12" s="11" t="inlineStr">
        <is>
          <t xml:space="preserve">Overtime hours</t>
        </is>
      </c>
      <c r="F12" s="11">
        <f>MAX(0,F10-F15)</f>
        <v>7</v>
      </c>
    </row>
    <row r="14">
      <c r="E14" s="11" t="inlineStr">
        <is>
          <t xml:space="preserve">Hourly rate</t>
        </is>
      </c>
      <c r="F14" s="3">
        <v>24.5</v>
      </c>
    </row>
    <row r="15">
      <c r="E15" s="11" t="inlineStr">
        <is>
          <t xml:space="preserve">Overtime after (hrs/week)</t>
        </is>
      </c>
      <c r="F15" s="9">
        <v>40</v>
      </c>
    </row>
    <row r="16">
      <c r="E16" s="11" t="inlineStr">
        <is>
          <t xml:space="preserve">Overtime multiplier</t>
        </is>
      </c>
      <c r="F16" s="11">
        <v>1.5</v>
      </c>
    </row>
    <row r="18">
      <c r="E18" s="11" t="inlineStr">
        <is>
          <t xml:space="preserve">Regular pay</t>
        </is>
      </c>
      <c r="F18" s="3">
        <f>ROUND(F11*F14,2)</f>
        <v>980</v>
      </c>
    </row>
    <row r="19">
      <c r="E19" s="11" t="inlineStr">
        <is>
          <t xml:space="preserve">Overtime pay</t>
        </is>
      </c>
      <c r="F19" s="3">
        <f>ROUND(F12*F14*F16,2)</f>
        <v>257.25</v>
      </c>
    </row>
    <row r="20">
      <c r="E20" s="12" t="inlineStr">
        <is>
          <t xml:space="preserve">Total pay</t>
        </is>
      </c>
      <c r="F20" s="4">
        <f>F18+F19</f>
        <v>1237.25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timesheet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