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ubscriptio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cols>
    <col min="1" max="1" width="40.7" customWidth="1"/>
    <col min="2" max="2" width="17.7" customWidth="1"/>
    <col min="3" max="3" width="12.7" customWidth="1"/>
    <col min="4" max="4" width="12.7" customWidth="1"/>
    <col min="5" max="5" width="13.7" customWidth="1"/>
    <col min="6" max="6" width="13.7" customWidth="1"/>
    <col min="7" max="7" width="13.7" customWidth="1"/>
    <col min="8" max="8" width="8.7" customWidth="1"/>
    <col min="9" max="9" width="20.7" customWidth="1"/>
  </cols>
  <sheetData>
    <row r="1">
      <c r="A1" s="2" t="inlineStr">
        <is>
          <t xml:space="preserve">Subscription tracker</t>
        </is>
      </c>
    </row>
    <row r="2">
      <c r="A2" t="inlineStr">
        <is>
          <t xml:space="preserve">As of date</t>
        </is>
      </c>
      <c r="B2" s="5">
        <v>46328</v>
      </c>
    </row>
    <row r="3">
      <c r="A3" t="inlineStr">
        <is>
          <t xml:space="preserve">Warn me this many days before a renewal</t>
        </is>
      </c>
      <c r="B3" s="9">
        <v>14</v>
      </c>
    </row>
    <row r="5">
      <c r="A5" s="2" t="inlineStr">
        <is>
          <t xml:space="preserve">Subscription</t>
        </is>
      </c>
      <c r="B5" s="2" t="inlineStr">
        <is>
          <t xml:space="preserve">Category</t>
        </is>
      </c>
      <c r="C5" s="4" t="inlineStr">
        <is>
          <t xml:space="preserve">Price</t>
        </is>
      </c>
      <c r="D5" s="10" t="inlineStr">
        <is>
          <t xml:space="preserve">Billed every (months)</t>
        </is>
      </c>
      <c r="E5" s="6" t="inlineStr">
        <is>
          <t xml:space="preserve">Last charged</t>
        </is>
      </c>
      <c r="F5" s="6" t="inlineStr">
        <is>
          <t xml:space="preserve">Next renewal</t>
        </is>
      </c>
      <c r="G5" s="4" t="inlineStr">
        <is>
          <t xml:space="preserve">Monthly cost</t>
        </is>
      </c>
      <c r="H5" s="2" t="inlineStr">
        <is>
          <t xml:space="preserve">Keep?</t>
        </is>
      </c>
      <c r="I5" s="2" t="inlineStr">
        <is>
          <t xml:space="preserve">Alert</t>
        </is>
      </c>
    </row>
    <row r="6">
      <c r="A6" t="inlineStr">
        <is>
          <t xml:space="preserve">Video streaming (main)</t>
        </is>
      </c>
      <c r="B6" t="inlineStr">
        <is>
          <t xml:space="preserve">Entertainment</t>
        </is>
      </c>
      <c r="C6" s="3">
        <v>15.49</v>
      </c>
      <c r="D6" s="9">
        <v>1</v>
      </c>
      <c r="E6" s="5">
        <v>46309</v>
      </c>
      <c r="F6" s="5">
        <f>IF(E6="","",EDATE(E6,D6))</f>
        <v>46340</v>
      </c>
      <c r="G6" s="3">
        <f>IF(OR(A6="",D6&lt;=0),"",ROUND(C6/D6,2))</f>
        <v>15.49</v>
      </c>
      <c r="H6" t="inlineStr">
        <is>
          <t xml:space="preserve">Yes</t>
        </is>
      </c>
      <c r="I6" t="str">
        <f>IF(F6="","",IF(F6&lt;$B$2,"Check date",IF(F6-$B$2&lt;=$B$3,IF(H6="No","Cancel before "&amp;TEXT(F6,"mmm d"),"Renews "&amp;TEXT(F6,"mmm d")),"OK")))</f>
        <v>Renews Nov 14</v>
      </c>
    </row>
    <row r="7">
      <c r="A7" t="inlineStr">
        <is>
          <t xml:space="preserve">Video streaming (second)</t>
        </is>
      </c>
      <c r="B7" t="inlineStr">
        <is>
          <t xml:space="preserve">Entertainment</t>
        </is>
      </c>
      <c r="C7" s="3">
        <v>7.99</v>
      </c>
      <c r="D7" s="9">
        <v>1</v>
      </c>
      <c r="E7" s="5">
        <v>46316</v>
      </c>
      <c r="F7" s="5">
        <f>IF(E7="","",EDATE(E7,D7))</f>
        <v>46347</v>
      </c>
      <c r="G7" s="3">
        <f>IF(OR(A7="",D7&lt;=0),"",ROUND(C7/D7,2))</f>
        <v>7.99</v>
      </c>
      <c r="H7" t="inlineStr">
        <is>
          <t xml:space="preserve">Maybe</t>
        </is>
      </c>
      <c r="I7" t="str">
        <f>IF(F7="","",IF(F7&lt;$B$2,"Check date",IF(F7-$B$2&lt;=$B$3,IF(H7="No","Cancel before "&amp;TEXT(F7,"mmm d"),"Renews "&amp;TEXT(F7,"mmm d")),"OK")))</f>
        <v>OK</v>
      </c>
    </row>
    <row r="8">
      <c r="A8" t="inlineStr">
        <is>
          <t xml:space="preserve">Music, family plan</t>
        </is>
      </c>
      <c r="B8" t="inlineStr">
        <is>
          <t xml:space="preserve">Entertainment</t>
        </is>
      </c>
      <c r="C8" s="3">
        <v>16.99</v>
      </c>
      <c r="D8" s="9">
        <v>1</v>
      </c>
      <c r="E8" s="5">
        <v>46300</v>
      </c>
      <c r="F8" s="5">
        <f>IF(E8="","",EDATE(E8,D8))</f>
        <v>46331</v>
      </c>
      <c r="G8" s="3">
        <f>IF(OR(A8="",D8&lt;=0),"",ROUND(C8/D8,2))</f>
        <v>16.99</v>
      </c>
      <c r="H8" t="inlineStr">
        <is>
          <t xml:space="preserve">Yes</t>
        </is>
      </c>
      <c r="I8" t="str">
        <f>IF(F8="","",IF(F8&lt;$B$2,"Check date",IF(F8-$B$2&lt;=$B$3,IF(H8="No","Cancel before "&amp;TEXT(F8,"mmm d"),"Renews "&amp;TEXT(F8,"mmm d")),"OK")))</f>
        <v>Renews Nov 5</v>
      </c>
    </row>
    <row r="9">
      <c r="A9" t="inlineStr">
        <is>
          <t xml:space="preserve">Sports streaming add-on</t>
        </is>
      </c>
      <c r="B9" t="inlineStr">
        <is>
          <t xml:space="preserve">Entertainment</t>
        </is>
      </c>
      <c r="C9" s="3">
        <v>11.99</v>
      </c>
      <c r="D9" s="9">
        <v>1</v>
      </c>
      <c r="E9" s="5">
        <v>46307</v>
      </c>
      <c r="F9" s="5">
        <f>IF(E9="","",EDATE(E9,D9))</f>
        <v>46338</v>
      </c>
      <c r="G9" s="3">
        <f>IF(OR(A9="",D9&lt;=0),"",ROUND(C9/D9,2))</f>
        <v>11.99</v>
      </c>
      <c r="H9" t="inlineStr">
        <is>
          <t xml:space="preserve">No</t>
        </is>
      </c>
      <c r="I9" t="str">
        <f>IF(F9="","",IF(F9&lt;$B$2,"Check date",IF(F9-$B$2&lt;=$B$3,IF(H9="No","Cancel before "&amp;TEXT(F9,"mmm d"),"Renews "&amp;TEXT(F9,"mmm d")),"OK")))</f>
        <v>Cancel before Nov 12</v>
      </c>
    </row>
    <row r="10">
      <c r="A10" t="inlineStr">
        <is>
          <t xml:space="preserve">Cloud storage, 2 TB</t>
        </is>
      </c>
      <c r="B10" t="inlineStr">
        <is>
          <t xml:space="preserve">Software</t>
        </is>
      </c>
      <c r="C10" s="3">
        <v>9.99</v>
      </c>
      <c r="D10" s="9">
        <v>1</v>
      </c>
      <c r="E10" s="5">
        <v>46323</v>
      </c>
      <c r="F10" s="5">
        <f>IF(E10="","",EDATE(E10,D10))</f>
        <v>46354</v>
      </c>
      <c r="G10" s="3">
        <f>IF(OR(A10="",D10&lt;=0),"",ROUND(C10/D10,2))</f>
        <v>9.99</v>
      </c>
      <c r="H10" t="inlineStr">
        <is>
          <t xml:space="preserve">Yes</t>
        </is>
      </c>
      <c r="I10" t="str">
        <f>IF(F10="","",IF(F10&lt;$B$2,"Check date",IF(F10-$B$2&lt;=$B$3,IF(H10="No","Cancel before "&amp;TEXT(F10,"mmm d"),"Renews "&amp;TEXT(F10,"mmm d")),"OK")))</f>
        <v>OK</v>
      </c>
    </row>
    <row r="11">
      <c r="A11" t="inlineStr">
        <is>
          <t xml:space="preserve">Phone storage upgrade</t>
        </is>
      </c>
      <c r="B11" t="inlineStr">
        <is>
          <t xml:space="preserve">Software</t>
        </is>
      </c>
      <c r="C11" s="3">
        <v>2.99</v>
      </c>
      <c r="D11" s="9">
        <v>1</v>
      </c>
      <c r="E11" s="5">
        <v>46325</v>
      </c>
      <c r="F11" s="5">
        <f>IF(E11="","",EDATE(E11,D11))</f>
        <v>46356</v>
      </c>
      <c r="G11" s="3">
        <f>IF(OR(A11="",D11&lt;=0),"",ROUND(C11/D11,2))</f>
        <v>2.99</v>
      </c>
      <c r="H11" t="inlineStr">
        <is>
          <t xml:space="preserve">Yes</t>
        </is>
      </c>
      <c r="I11" t="str">
        <f>IF(F11="","",IF(F11&lt;$B$2,"Check date",IF(F11-$B$2&lt;=$B$3,IF(H11="No","Cancel before "&amp;TEXT(F11,"mmm d"),"Renews "&amp;TEXT(F11,"mmm d")),"OK")))</f>
        <v>OK</v>
      </c>
    </row>
    <row r="12">
      <c r="A12" t="inlineStr">
        <is>
          <t xml:space="preserve">Password manager</t>
        </is>
      </c>
      <c r="B12" t="inlineStr">
        <is>
          <t xml:space="preserve">Software</t>
        </is>
      </c>
      <c r="C12" s="3">
        <v>35.88</v>
      </c>
      <c r="D12" s="9">
        <v>12</v>
      </c>
      <c r="E12" s="5">
        <v>46083</v>
      </c>
      <c r="F12" s="5">
        <f>IF(E12="","",EDATE(E12,D12))</f>
        <v>46448</v>
      </c>
      <c r="G12" s="3">
        <f>IF(OR(A12="",D12&lt;=0),"",ROUND(C12/D12,2))</f>
        <v>2.99</v>
      </c>
      <c r="H12" t="inlineStr">
        <is>
          <t xml:space="preserve">Yes</t>
        </is>
      </c>
      <c r="I12" t="str">
        <f>IF(F12="","",IF(F12&lt;$B$2,"Check date",IF(F12-$B$2&lt;=$B$3,IF(H12="No","Cancel before "&amp;TEXT(F12,"mmm d"),"Renews "&amp;TEXT(F12,"mmm d")),"OK")))</f>
        <v>OK</v>
      </c>
    </row>
    <row r="13">
      <c r="A13" t="inlineStr">
        <is>
          <t xml:space="preserve">Photo editing app</t>
        </is>
      </c>
      <c r="B13" t="inlineStr">
        <is>
          <t xml:space="preserve">Software</t>
        </is>
      </c>
      <c r="C13" s="3">
        <v>119.88</v>
      </c>
      <c r="D13" s="9">
        <v>12</v>
      </c>
      <c r="E13" s="5">
        <v>45971</v>
      </c>
      <c r="F13" s="5">
        <f>IF(E13="","",EDATE(E13,D13))</f>
        <v>46336</v>
      </c>
      <c r="G13" s="3">
        <f>IF(OR(A13="",D13&lt;=0),"",ROUND(C13/D13,2))</f>
        <v>9.99</v>
      </c>
      <c r="H13" t="inlineStr">
        <is>
          <t xml:space="preserve">Maybe</t>
        </is>
      </c>
      <c r="I13" t="str">
        <f>IF(F13="","",IF(F13&lt;$B$2,"Check date",IF(F13-$B$2&lt;=$B$3,IF(H13="No","Cancel before "&amp;TEXT(F13,"mmm d"),"Renews "&amp;TEXT(F13,"mmm d")),"OK")))</f>
        <v>Renews Nov 10</v>
      </c>
    </row>
    <row r="14">
      <c r="A14" t="inlineStr">
        <is>
          <t xml:space="preserve">Antivirus</t>
        </is>
      </c>
      <c r="B14" t="inlineStr">
        <is>
          <t xml:space="preserve">Software</t>
        </is>
      </c>
      <c r="C14" s="3">
        <v>49.99</v>
      </c>
      <c r="D14" s="9">
        <v>12</v>
      </c>
      <c r="E14" s="5">
        <v>45989</v>
      </c>
      <c r="F14" s="5">
        <f>IF(E14="","",EDATE(E14,D14))</f>
        <v>46354</v>
      </c>
      <c r="G14" s="3">
        <f>IF(OR(A14="",D14&lt;=0),"",ROUND(C14/D14,2))</f>
        <v>4.17</v>
      </c>
      <c r="H14" t="inlineStr">
        <is>
          <t xml:space="preserve">No</t>
        </is>
      </c>
      <c r="I14" t="str">
        <f>IF(F14="","",IF(F14&lt;$B$2,"Check date",IF(F14-$B$2&lt;=$B$3,IF(H14="No","Cancel before "&amp;TEXT(F14,"mmm d"),"Renews "&amp;TEXT(F14,"mmm d")),"OK")))</f>
        <v>OK</v>
      </c>
    </row>
    <row r="15">
      <c r="A15" t="inlineStr">
        <is>
          <t xml:space="preserve">News site</t>
        </is>
      </c>
      <c r="B15" t="inlineStr">
        <is>
          <t xml:space="preserve">News and reading</t>
        </is>
      </c>
      <c r="C15" s="3">
        <v>4</v>
      </c>
      <c r="D15" s="9">
        <v>1</v>
      </c>
      <c r="E15" s="5">
        <v>46303</v>
      </c>
      <c r="F15" s="5">
        <f>IF(E15="","",EDATE(E15,D15))</f>
        <v>46334</v>
      </c>
      <c r="G15" s="3">
        <f>IF(OR(A15="",D15&lt;=0),"",ROUND(C15/D15,2))</f>
        <v>4</v>
      </c>
      <c r="H15" t="inlineStr">
        <is>
          <t xml:space="preserve">Yes</t>
        </is>
      </c>
      <c r="I15" t="str">
        <f>IF(F15="","",IF(F15&lt;$B$2,"Check date",IF(F15-$B$2&lt;=$B$3,IF(H15="No","Cancel before "&amp;TEXT(F15,"mmm d"),"Renews "&amp;TEXT(F15,"mmm d")),"OK")))</f>
        <v>Renews Nov 8</v>
      </c>
    </row>
    <row r="16">
      <c r="A16" t="inlineStr">
        <is>
          <t xml:space="preserve">Audiobooks</t>
        </is>
      </c>
      <c r="B16" t="inlineStr">
        <is>
          <t xml:space="preserve">News and reading</t>
        </is>
      </c>
      <c r="C16" s="3">
        <v>14.95</v>
      </c>
      <c r="D16" s="9">
        <v>1</v>
      </c>
      <c r="E16" s="5">
        <v>46312</v>
      </c>
      <c r="F16" s="5">
        <f>IF(E16="","",EDATE(E16,D16))</f>
        <v>46343</v>
      </c>
      <c r="G16" s="3">
        <f>IF(OR(A16="",D16&lt;=0),"",ROUND(C16/D16,2))</f>
        <v>14.95</v>
      </c>
      <c r="H16" t="inlineStr">
        <is>
          <t xml:space="preserve">Maybe</t>
        </is>
      </c>
      <c r="I16" t="str">
        <f>IF(F16="","",IF(F16&lt;$B$2,"Check date",IF(F16-$B$2&lt;=$B$3,IF(H16="No","Cancel before "&amp;TEXT(F16,"mmm d"),"Renews "&amp;TEXT(F16,"mmm d")),"OK")))</f>
        <v>OK</v>
      </c>
    </row>
    <row r="17">
      <c r="A17" t="inlineStr">
        <is>
          <t xml:space="preserve">Print magazine</t>
        </is>
      </c>
      <c r="B17" t="inlineStr">
        <is>
          <t xml:space="preserve">News and reading</t>
        </is>
      </c>
      <c r="C17" s="3">
        <v>24</v>
      </c>
      <c r="D17" s="9">
        <v>12</v>
      </c>
      <c r="E17" s="5">
        <v>46174</v>
      </c>
      <c r="F17" s="5">
        <f>IF(E17="","",EDATE(E17,D17))</f>
        <v>46539</v>
      </c>
      <c r="G17" s="3">
        <f>IF(OR(A17="",D17&lt;=0),"",ROUND(C17/D17,2))</f>
        <v>2</v>
      </c>
      <c r="H17" t="inlineStr">
        <is>
          <t xml:space="preserve">No</t>
        </is>
      </c>
      <c r="I17" t="str">
        <f>IF(F17="","",IF(F17&lt;$B$2,"Check date",IF(F17-$B$2&lt;=$B$3,IF(H17="No","Cancel before "&amp;TEXT(F17,"mmm d"),"Renews "&amp;TEXT(F17,"mmm d")),"OK")))</f>
        <v>OK</v>
      </c>
    </row>
    <row r="18">
      <c r="A18" t="inlineStr">
        <is>
          <t xml:space="preserve">Gym</t>
        </is>
      </c>
      <c r="B18" t="inlineStr">
        <is>
          <t xml:space="preserve">Health</t>
        </is>
      </c>
      <c r="C18" s="3">
        <v>39</v>
      </c>
      <c r="D18" s="9">
        <v>1</v>
      </c>
      <c r="E18" s="5">
        <v>46305</v>
      </c>
      <c r="F18" s="5">
        <f>IF(E18="","",EDATE(E18,D18))</f>
        <v>46336</v>
      </c>
      <c r="G18" s="3">
        <f>IF(OR(A18="",D18&lt;=0),"",ROUND(C18/D18,2))</f>
        <v>39</v>
      </c>
      <c r="H18" t="inlineStr">
        <is>
          <t xml:space="preserve">Yes</t>
        </is>
      </c>
      <c r="I18" t="str">
        <f>IF(F18="","",IF(F18&lt;$B$2,"Check date",IF(F18-$B$2&lt;=$B$3,IF(H18="No","Cancel before "&amp;TEXT(F18,"mmm d"),"Renews "&amp;TEXT(F18,"mmm d")),"OK")))</f>
        <v>Renews Nov 10</v>
      </c>
    </row>
    <row r="19">
      <c r="A19" t="inlineStr">
        <is>
          <t xml:space="preserve">Meditation app</t>
        </is>
      </c>
      <c r="B19" t="inlineStr">
        <is>
          <t xml:space="preserve">Health</t>
        </is>
      </c>
      <c r="C19" s="3">
        <v>69.99</v>
      </c>
      <c r="D19" s="9">
        <v>12</v>
      </c>
      <c r="E19" s="5">
        <v>46037</v>
      </c>
      <c r="F19" s="5">
        <f>IF(E19="","",EDATE(E19,D19))</f>
        <v>46402</v>
      </c>
      <c r="G19" s="3">
        <f>IF(OR(A19="",D19&lt;=0),"",ROUND(C19/D19,2))</f>
        <v>5.83</v>
      </c>
      <c r="H19" t="inlineStr">
        <is>
          <t xml:space="preserve">No</t>
        </is>
      </c>
      <c r="I19" t="str">
        <f>IF(F19="","",IF(F19&lt;$B$2,"Check date",IF(F19-$B$2&lt;=$B$3,IF(H19="No","Cancel before "&amp;TEXT(F19,"mmm d"),"Renews "&amp;TEXT(F19,"mmm d")),"OK")))</f>
        <v>OK</v>
      </c>
    </row>
    <row r="20">
      <c r="A20" t="inlineStr">
        <is>
          <t xml:space="preserve">Language learning app</t>
        </is>
      </c>
      <c r="B20" t="inlineStr">
        <is>
          <t xml:space="preserve">Education</t>
        </is>
      </c>
      <c r="C20" s="3">
        <v>59.99</v>
      </c>
      <c r="D20" s="9">
        <v>12</v>
      </c>
      <c r="E20" s="5">
        <v>45975</v>
      </c>
      <c r="F20" s="5">
        <f>IF(E20="","",EDATE(E20,D20))</f>
        <v>46340</v>
      </c>
      <c r="G20" s="3">
        <f>IF(OR(A20="",D20&lt;=0),"",ROUND(C20/D20,2))</f>
        <v>5</v>
      </c>
      <c r="H20" t="inlineStr">
        <is>
          <t xml:space="preserve">No</t>
        </is>
      </c>
      <c r="I20" t="str">
        <f>IF(F20="","",IF(F20&lt;$B$2,"Check date",IF(F20-$B$2&lt;=$B$3,IF(H20="No","Cancel before "&amp;TEXT(F20,"mmm d"),"Renews "&amp;TEXT(F20,"mmm d")),"OK")))</f>
        <v>Cancel before Nov 14</v>
      </c>
    </row>
    <row r="21">
      <c r="A21" t="inlineStr">
        <is>
          <t xml:space="preserve">Grocery delivery membership</t>
        </is>
      </c>
      <c r="B21" t="inlineStr">
        <is>
          <t xml:space="preserve">Shopping</t>
        </is>
      </c>
      <c r="C21" s="3">
        <v>99</v>
      </c>
      <c r="D21" s="9">
        <v>12</v>
      </c>
      <c r="E21" s="5">
        <v>46073</v>
      </c>
      <c r="F21" s="5">
        <f>IF(E21="","",EDATE(E21,D21))</f>
        <v>46438</v>
      </c>
      <c r="G21" s="3">
        <f>IF(OR(A21="",D21&lt;=0),"",ROUND(C21/D21,2))</f>
        <v>8.25</v>
      </c>
      <c r="H21" t="inlineStr">
        <is>
          <t xml:space="preserve">Yes</t>
        </is>
      </c>
      <c r="I21" t="str">
        <f>IF(F21="","",IF(F21&lt;$B$2,"Check date",IF(F21-$B$2&lt;=$B$3,IF(H21="No","Cancel before "&amp;TEXT(F21,"mmm d"),"Renews "&amp;TEXT(F21,"mmm d")),"OK")))</f>
        <v>OK</v>
      </c>
    </row>
    <row r="22">
      <c r="A22" t="inlineStr">
        <is>
          <t xml:space="preserve">Online shopping membership</t>
        </is>
      </c>
      <c r="B22" t="inlineStr">
        <is>
          <t xml:space="preserve">Shopping</t>
        </is>
      </c>
      <c r="C22" s="3">
        <v>14.99</v>
      </c>
      <c r="D22" s="9">
        <v>1</v>
      </c>
      <c r="E22" s="5">
        <v>46320</v>
      </c>
      <c r="F22" s="5">
        <f>IF(E22="","",EDATE(E22,D22))</f>
        <v>46351</v>
      </c>
      <c r="G22" s="3">
        <f>IF(OR(A22="",D22&lt;=0),"",ROUND(C22/D22,2))</f>
        <v>14.99</v>
      </c>
      <c r="H22" t="inlineStr">
        <is>
          <t xml:space="preserve">Yes</t>
        </is>
      </c>
      <c r="I22" t="str">
        <f>IF(F22="","",IF(F22&lt;$B$2,"Check date",IF(F22-$B$2&lt;=$B$3,IF(H22="No","Cancel before "&amp;TEXT(F22,"mmm d"),"Renews "&amp;TEXT(F22,"mmm d")),"OK")))</f>
        <v>OK</v>
      </c>
    </row>
    <row r="23">
      <c r="F23" s="5" t="str">
        <f>IF(E23="","",EDATE(E23,D23))</f>
        <v/>
      </c>
      <c r="G23" s="3" t="str">
        <f>IF(OR(A23="",D23&lt;=0),"",ROUND(C23/D23,2))</f>
        <v/>
      </c>
      <c r="I23" t="str">
        <f>IF(F23="","",IF(F23&lt;$B$2,"Check date",IF(F23-$B$2&lt;=$B$3,IF(H23="No","Cancel before "&amp;TEXT(F23,"mmm d"),"Renews "&amp;TEXT(F23,"mmm d")),"OK")))</f>
        <v/>
      </c>
    </row>
    <row r="24">
      <c r="F24" s="5" t="str">
        <f>IF(E24="","",EDATE(E24,D24))</f>
        <v/>
      </c>
      <c r="G24" s="3" t="str">
        <f>IF(OR(A24="",D24&lt;=0),"",ROUND(C24/D24,2))</f>
        <v/>
      </c>
      <c r="I24" t="str">
        <f>IF(F24="","",IF(F24&lt;$B$2,"Check date",IF(F24-$B$2&lt;=$B$3,IF(H24="No","Cancel before "&amp;TEXT(F24,"mmm d"),"Renews "&amp;TEXT(F24,"mmm d")),"OK")))</f>
        <v/>
      </c>
    </row>
    <row r="25">
      <c r="F25" s="5" t="str">
        <f>IF(E25="","",EDATE(E25,D25))</f>
        <v/>
      </c>
      <c r="G25" s="3" t="str">
        <f>IF(OR(A25="",D25&lt;=0),"",ROUND(C25/D25,2))</f>
        <v/>
      </c>
      <c r="I25" t="str">
        <f>IF(F25="","",IF(F25&lt;$B$2,"Check date",IF(F25-$B$2&lt;=$B$3,IF(H25="No","Cancel before "&amp;TEXT(F25,"mmm d"),"Renews "&amp;TEXT(F25,"mmm d")),"OK")))</f>
        <v/>
      </c>
    </row>
    <row r="27">
      <c r="A27" t="inlineStr">
        <is>
          <t xml:space="preserve">Monthly total</t>
        </is>
      </c>
      <c r="C27" s="3">
        <f>SUM(G6:G25)</f>
        <v>176.61</v>
      </c>
    </row>
    <row r="28">
      <c r="A28" t="inlineStr">
        <is>
          <t xml:space="preserve">Yearly total</t>
        </is>
      </c>
      <c r="C28" s="3">
        <f>ROUND(C27*12,2)</f>
        <v>2119.32</v>
      </c>
    </row>
    <row r="29">
      <c r="A29" t="inlineStr">
        <is>
          <t xml:space="preserve">Number of subscriptions</t>
        </is>
      </c>
      <c r="C29" s="9">
        <f>COUNTA(A6:A25)</f>
        <v>17</v>
      </c>
    </row>
    <row r="30">
      <c r="A30" s="2" t="inlineStr">
        <is>
          <t xml:space="preserve">Saved per year if you cancel every No</t>
        </is>
      </c>
      <c r="C30" s="4">
        <f>ROUND(SUMIF(H6:H25,"No",G6:G25)*12,2)</f>
        <v>347.88</v>
      </c>
    </row>
    <row r="31">
      <c r="A31" t="inlineStr">
        <is>
          <t xml:space="preserve">Per year still under review (Maybe)</t>
        </is>
      </c>
      <c r="C31" s="3">
        <f>ROUND(SUMIF(H6:H25,"Maybe",G6:G25)*12,2)</f>
        <v>395.16</v>
      </c>
    </row>
    <row r="32">
      <c r="A32" t="inlineStr">
        <is>
          <t xml:space="preserve">Renewals inside the warning window</t>
        </is>
      </c>
      <c r="C32" s="9">
        <f>COUNTIFS(A6:A25,"&lt;&gt;",I6:I25,"&lt;&gt;OK")</f>
        <v>7</v>
      </c>
    </row>
    <row r="33">
      <c r="A33" t="inlineStr">
        <is>
          <t xml:space="preserve">Most expensive per month</t>
        </is>
      </c>
      <c r="C33" s="3" t="str">
        <f>IFERROR(INDEX(A6:A25,MATCH(MAX(G6:G25),G6:G25,0)),"None")</f>
        <v>Gym</v>
      </c>
    </row>
    <row r="34">
      <c r="A34" s="2" t="inlineStr">
        <is>
          <t xml:space="preserve">Cost by category</t>
        </is>
      </c>
      <c r="C34" s="4" t="inlineStr">
        <is>
          <t xml:space="preserve">Per month</t>
        </is>
      </c>
      <c r="D34" s="10" t="inlineStr">
        <is>
          <t xml:space="preserve">Per year</t>
        </is>
      </c>
    </row>
    <row r="35">
      <c r="A35" t="inlineStr">
        <is>
          <t xml:space="preserve">Entertainment</t>
        </is>
      </c>
      <c r="C35" s="3">
        <f>SUMIF($B$6:$B$25,A35,$G$6:$G$25)</f>
        <v>52.46</v>
      </c>
      <c r="D35" s="9">
        <f>ROUND(C35*12,2)</f>
        <v>629.52</v>
      </c>
    </row>
    <row r="36">
      <c r="A36" t="inlineStr">
        <is>
          <t xml:space="preserve">Software</t>
        </is>
      </c>
      <c r="C36" s="3">
        <f>SUMIF($B$6:$B$25,A36,$G$6:$G$25)</f>
        <v>30.13</v>
      </c>
      <c r="D36" s="9">
        <f>ROUND(C36*12,2)</f>
        <v>361.56</v>
      </c>
    </row>
    <row r="37">
      <c r="A37" t="inlineStr">
        <is>
          <t xml:space="preserve">News and reading</t>
        </is>
      </c>
      <c r="C37" s="3">
        <f>SUMIF($B$6:$B$25,A37,$G$6:$G$25)</f>
        <v>20.95</v>
      </c>
      <c r="D37" s="9">
        <f>ROUND(C37*12,2)</f>
        <v>251.4</v>
      </c>
    </row>
    <row r="38">
      <c r="A38" t="inlineStr">
        <is>
          <t xml:space="preserve">Health</t>
        </is>
      </c>
      <c r="C38" s="3">
        <f>SUMIF($B$6:$B$25,A38,$G$6:$G$25)</f>
        <v>44.83</v>
      </c>
      <c r="D38" s="9">
        <f>ROUND(C38*12,2)</f>
        <v>537.96</v>
      </c>
    </row>
    <row r="39">
      <c r="A39" t="inlineStr">
        <is>
          <t xml:space="preserve">Education</t>
        </is>
      </c>
      <c r="C39" s="3">
        <f>SUMIF($B$6:$B$25,A39,$G$6:$G$25)</f>
        <v>5</v>
      </c>
      <c r="D39" s="9">
        <f>ROUND(C39*12,2)</f>
        <v>60</v>
      </c>
    </row>
    <row r="40">
      <c r="A40" t="inlineStr">
        <is>
          <t xml:space="preserve">Shopping</t>
        </is>
      </c>
      <c r="C40" s="3">
        <f>SUMIF($B$6:$B$25,A40,$G$6:$G$25)</f>
        <v>23.24</v>
      </c>
      <c r="D40" s="9">
        <f>ROUND(C40*12,2)</f>
        <v>278.88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subscription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