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roup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4.7" customWidth="1"/>
    <col min="2" max="2" width="18.7" customWidth="1"/>
    <col min="3" max="3" width="8.7" customWidth="1"/>
    <col min="4" max="4" width="7.7" customWidth="1"/>
    <col min="5" max="5" width="8.7" customWidth="1"/>
    <col min="6" max="6" width="3.7" customWidth="1"/>
    <col min="7" max="7" width="18.7" customWidth="1"/>
    <col min="8" max="8" width="11.7" customWidth="1"/>
    <col min="9" max="9" width="10.7" customWidth="1"/>
  </cols>
  <sheetData>
    <row r="1">
      <c r="A1" s="2" t="inlineStr">
        <is>
          <t xml:space="preserve">Balanced student group maker</t>
        </is>
      </c>
    </row>
    <row r="2">
      <c r="A2" t="inlineStr">
        <is>
          <t xml:space="preserve">Number of groups</t>
        </is>
      </c>
      <c r="B2" s="9">
        <v>6</v>
      </c>
    </row>
    <row r="3">
      <c r="A3" t="inlineStr">
        <is>
          <t xml:space="preserve">Students listed</t>
        </is>
      </c>
      <c r="B3" s="9">
        <f>COUNTA(B6:B29)</f>
        <v>24</v>
      </c>
    </row>
    <row r="4">
      <c r="A4" t="inlineStr">
        <is>
          <t xml:space="preserve">Group size</t>
        </is>
      </c>
      <c r="B4" t="str">
        <f>IF(MOD(B3,B2)=0,INT(B3/B2)&amp;"",INT(B3/B2)&amp;" or "&amp;ROUNDUP(B3/B2,0))</f>
        <v>4</v>
      </c>
    </row>
    <row r="5">
      <c r="A5" s="2" t="inlineStr">
        <is>
          <t xml:space="preserve">No.</t>
        </is>
      </c>
      <c r="B5" s="2" t="inlineStr">
        <is>
          <t xml:space="preserve">Student</t>
        </is>
      </c>
      <c r="C5" s="10" t="inlineStr">
        <is>
          <t xml:space="preserve">Score</t>
        </is>
      </c>
      <c r="D5" s="10" t="inlineStr">
        <is>
          <t xml:space="preserve">Rank</t>
        </is>
      </c>
      <c r="E5" s="10" t="inlineStr">
        <is>
          <t xml:space="preserve">Group</t>
        </is>
      </c>
      <c r="G5" s="2" t="inlineStr">
        <is>
          <t xml:space="preserve">Group</t>
        </is>
      </c>
      <c r="H5" s="10" t="inlineStr">
        <is>
          <t xml:space="preserve">Students</t>
        </is>
      </c>
      <c r="I5" s="8" t="inlineStr">
        <is>
          <t xml:space="preserve">Avg score</t>
        </is>
      </c>
    </row>
    <row r="6">
      <c r="A6">
        <v>1</v>
      </c>
      <c r="B6" t="inlineStr">
        <is>
          <t xml:space="preserve">Aaliyah Brown</t>
        </is>
      </c>
      <c r="C6" s="9">
        <v>88</v>
      </c>
      <c r="D6" s="9">
        <f>IF(B6="","",COUNTIF($C$6:$C$29,"&gt;"&amp;C6)+COUNTIF($C$6:C6,C6))</f>
        <v>6</v>
      </c>
      <c r="E6" s="9">
        <f>IF(D6="","",IF(MOD(INT((D6-1)/$B$2),2)=0,MOD(D6-1,$B$2)+1,$B$2-MOD(D6-1,$B$2)))</f>
        <v>6</v>
      </c>
      <c r="G6">
        <v>1</v>
      </c>
      <c r="H6" s="9">
        <f>IF(G6&gt;$B$2,"",COUNTIF($E$6:$E$29,G6))</f>
        <v>4</v>
      </c>
      <c r="I6" s="7">
        <f>IF(G6&gt;$B$2,"",ROUND(AVERAGEIF($E$6:$E$29,G6,$C$6:$C$29),1))</f>
        <v>76.5</v>
      </c>
    </row>
    <row r="7">
      <c r="A7">
        <v>2</v>
      </c>
      <c r="B7" t="inlineStr">
        <is>
          <t xml:space="preserve">Ben Ortiz</t>
        </is>
      </c>
      <c r="C7" s="9">
        <v>72</v>
      </c>
      <c r="D7" s="9">
        <f>IF(B7="","",COUNTIF($C$6:$C$29,"&gt;"&amp;C7)+COUNTIF($C$6:C7,C7))</f>
        <v>16</v>
      </c>
      <c r="E7" s="9">
        <f>IF(D7="","",IF(MOD(INT((D7-1)/$B$2),2)=0,MOD(D7-1,$B$2)+1,$B$2-MOD(D7-1,$B$2)))</f>
        <v>4</v>
      </c>
      <c r="G7">
        <v>2</v>
      </c>
      <c r="H7" s="9">
        <f>IF(G7&gt;$B$2,"",COUNTIF($E$6:$E$29,G7))</f>
        <v>4</v>
      </c>
      <c r="I7" s="7">
        <f>IF(G7&gt;$B$2,"",ROUND(AVERAGEIF($E$6:$E$29,G7,$C$6:$C$29),1))</f>
        <v>76.5</v>
      </c>
    </row>
    <row r="8">
      <c r="A8">
        <v>3</v>
      </c>
      <c r="B8" t="inlineStr">
        <is>
          <t xml:space="preserve">Carla Diaz</t>
        </is>
      </c>
      <c r="C8" s="9">
        <v>95</v>
      </c>
      <c r="D8" s="9">
        <f>IF(B8="","",COUNTIF($C$6:$C$29,"&gt;"&amp;C8)+COUNTIF($C$6:C8,C8))</f>
        <v>1</v>
      </c>
      <c r="E8" s="9">
        <f>IF(D8="","",IF(MOD(INT((D8-1)/$B$2),2)=0,MOD(D8-1,$B$2)+1,$B$2-MOD(D8-1,$B$2)))</f>
        <v>1</v>
      </c>
      <c r="G8">
        <v>3</v>
      </c>
      <c r="H8" s="9">
        <f>IF(G8&gt;$B$2,"",COUNTIF($E$6:$E$29,G8))</f>
        <v>4</v>
      </c>
      <c r="I8" s="7">
        <f>IF(G8&gt;$B$2,"",ROUND(AVERAGEIF($E$6:$E$29,G8,$C$6:$C$29),1))</f>
        <v>76.5</v>
      </c>
    </row>
    <row r="9">
      <c r="A9">
        <v>4</v>
      </c>
      <c r="B9" t="inlineStr">
        <is>
          <t xml:space="preserve">Dylan Moore</t>
        </is>
      </c>
      <c r="C9" s="9">
        <v>64</v>
      </c>
      <c r="D9" s="9">
        <f>IF(B9="","",COUNTIF($C$6:$C$29,"&gt;"&amp;C9)+COUNTIF($C$6:C9,C9))</f>
        <v>20</v>
      </c>
      <c r="E9" s="9">
        <f>IF(D9="","",IF(MOD(INT((D9-1)/$B$2),2)=0,MOD(D9-1,$B$2)+1,$B$2-MOD(D9-1,$B$2)))</f>
        <v>5</v>
      </c>
      <c r="G9">
        <v>4</v>
      </c>
      <c r="H9" s="9">
        <f>IF(G9&gt;$B$2,"",COUNTIF($E$6:$E$29,G9))</f>
        <v>4</v>
      </c>
      <c r="I9" s="7">
        <f>IF(G9&gt;$B$2,"",ROUND(AVERAGEIF($E$6:$E$29,G9,$C$6:$C$29),1))</f>
        <v>77.3</v>
      </c>
    </row>
    <row r="10">
      <c r="A10">
        <v>5</v>
      </c>
      <c r="B10" t="inlineStr">
        <is>
          <t xml:space="preserve">Esme Clarke</t>
        </is>
      </c>
      <c r="C10" s="9">
        <v>81</v>
      </c>
      <c r="D10" s="9">
        <f>IF(B10="","",COUNTIF($C$6:$C$29,"&gt;"&amp;C10)+COUNTIF($C$6:C10,C10))</f>
        <v>10</v>
      </c>
      <c r="E10" s="9">
        <f>IF(D10="","",IF(MOD(INT((D10-1)/$B$2),2)=0,MOD(D10-1,$B$2)+1,$B$2-MOD(D10-1,$B$2)))</f>
        <v>3</v>
      </c>
      <c r="G10">
        <v>5</v>
      </c>
      <c r="H10" s="9">
        <f>IF(G10&gt;$B$2,"",COUNTIF($E$6:$E$29,G10))</f>
        <v>4</v>
      </c>
      <c r="I10" s="7">
        <f>IF(G10&gt;$B$2,"",ROUND(AVERAGEIF($E$6:$E$29,G10,$C$6:$C$29),1))</f>
        <v>77</v>
      </c>
    </row>
    <row r="11">
      <c r="A11">
        <v>6</v>
      </c>
      <c r="B11" t="inlineStr">
        <is>
          <t xml:space="preserve">Felix Wong</t>
        </is>
      </c>
      <c r="C11" s="9">
        <v>77</v>
      </c>
      <c r="D11" s="9">
        <f>IF(B11="","",COUNTIF($C$6:$C$29,"&gt;"&amp;C11)+COUNTIF($C$6:C11,C11))</f>
        <v>13</v>
      </c>
      <c r="E11" s="9">
        <f>IF(D11="","",IF(MOD(INT((D11-1)/$B$2),2)=0,MOD(D11-1,$B$2)+1,$B$2-MOD(D11-1,$B$2)))</f>
        <v>1</v>
      </c>
      <c r="G11">
        <v>6</v>
      </c>
      <c r="H11" s="9">
        <f>IF(G11&gt;$B$2,"",COUNTIF($E$6:$E$29,G11))</f>
        <v>4</v>
      </c>
      <c r="I11" s="7">
        <f>IF(G11&gt;$B$2,"",ROUND(AVERAGEIF($E$6:$E$29,G11,$C$6:$C$29),1))</f>
        <v>77.5</v>
      </c>
    </row>
    <row r="12">
      <c r="A12">
        <v>7</v>
      </c>
      <c r="B12" t="inlineStr">
        <is>
          <t xml:space="preserve">Gia Romano</t>
        </is>
      </c>
      <c r="C12" s="9">
        <v>91</v>
      </c>
      <c r="D12" s="9">
        <f>IF(B12="","",COUNTIF($C$6:$C$29,"&gt;"&amp;C12)+COUNTIF($C$6:C12,C12))</f>
        <v>4</v>
      </c>
      <c r="E12" s="9">
        <f>IF(D12="","",IF(MOD(INT((D12-1)/$B$2),2)=0,MOD(D12-1,$B$2)+1,$B$2-MOD(D12-1,$B$2)))</f>
        <v>4</v>
      </c>
      <c r="G12">
        <v>7</v>
      </c>
      <c r="H12" s="9" t="str">
        <f>IF(G12&gt;$B$2,"",COUNTIF($E$6:$E$29,G12))</f>
        <v/>
      </c>
      <c r="I12" s="7" t="str">
        <f>IF(G12&gt;$B$2,"",ROUND(AVERAGEIF($E$6:$E$29,G12,$C$6:$C$29),1))</f>
        <v/>
      </c>
    </row>
    <row r="13">
      <c r="A13">
        <v>8</v>
      </c>
      <c r="B13" t="inlineStr">
        <is>
          <t xml:space="preserve">Hugo Patel</t>
        </is>
      </c>
      <c r="C13" s="9">
        <v>58</v>
      </c>
      <c r="D13" s="9">
        <f>IF(B13="","",COUNTIF($C$6:$C$29,"&gt;"&amp;C13)+COUNTIF($C$6:C13,C13))</f>
        <v>23</v>
      </c>
      <c r="E13" s="9">
        <f>IF(D13="","",IF(MOD(INT((D13-1)/$B$2),2)=0,MOD(D13-1,$B$2)+1,$B$2-MOD(D13-1,$B$2)))</f>
        <v>2</v>
      </c>
      <c r="G13">
        <v>8</v>
      </c>
      <c r="H13" s="9" t="str">
        <f>IF(G13&gt;$B$2,"",COUNTIF($E$6:$E$29,G13))</f>
        <v/>
      </c>
      <c r="I13" s="7" t="str">
        <f>IF(G13&gt;$B$2,"",ROUND(AVERAGEIF($E$6:$E$29,G13,$C$6:$C$29),1))</f>
        <v/>
      </c>
    </row>
    <row r="14">
      <c r="A14">
        <v>9</v>
      </c>
      <c r="B14" t="inlineStr">
        <is>
          <t xml:space="preserve">Isla Murphy</t>
        </is>
      </c>
      <c r="C14" s="9">
        <v>84</v>
      </c>
      <c r="D14" s="9">
        <f>IF(B14="","",COUNTIF($C$6:$C$29,"&gt;"&amp;C14)+COUNTIF($C$6:C14,C14))</f>
        <v>8</v>
      </c>
      <c r="E14" s="9">
        <f>IF(D14="","",IF(MOD(INT((D14-1)/$B$2),2)=0,MOD(D14-1,$B$2)+1,$B$2-MOD(D14-1,$B$2)))</f>
        <v>5</v>
      </c>
    </row>
    <row r="15">
      <c r="A15">
        <v>10</v>
      </c>
      <c r="B15" t="inlineStr">
        <is>
          <t xml:space="preserve">Jamal Reed</t>
        </is>
      </c>
      <c r="C15" s="9">
        <v>69</v>
      </c>
      <c r="D15" s="9">
        <f>IF(B15="","",COUNTIF($C$6:$C$29,"&gt;"&amp;C15)+COUNTIF($C$6:C15,C15))</f>
        <v>18</v>
      </c>
      <c r="E15" s="9">
        <f>IF(D15="","",IF(MOD(INT((D15-1)/$B$2),2)=0,MOD(D15-1,$B$2)+1,$B$2-MOD(D15-1,$B$2)))</f>
        <v>6</v>
      </c>
      <c r="G15" s="2" t="inlineStr">
        <is>
          <t xml:space="preserve">Class average</t>
        </is>
      </c>
      <c r="I15" s="7">
        <f>ROUND(AVERAGE(C6:C29),1)</f>
        <v>76.9</v>
      </c>
    </row>
    <row r="16">
      <c r="A16">
        <v>11</v>
      </c>
      <c r="B16" t="inlineStr">
        <is>
          <t xml:space="preserve">Kenji Sato</t>
        </is>
      </c>
      <c r="C16" s="9">
        <v>93</v>
      </c>
      <c r="D16" s="9">
        <f>IF(B16="","",COUNTIF($C$6:$C$29,"&gt;"&amp;C16)+COUNTIF($C$6:C16,C16))</f>
        <v>2</v>
      </c>
      <c r="E16" s="9">
        <f>IF(D16="","",IF(MOD(INT((D16-1)/$B$2),2)=0,MOD(D16-1,$B$2)+1,$B$2-MOD(D16-1,$B$2)))</f>
        <v>2</v>
      </c>
      <c r="G16" t="inlineStr">
        <is>
          <t xml:space="preserve">Highest group avg</t>
        </is>
      </c>
      <c r="I16" s="7">
        <f>MAX(I6:I13)</f>
        <v>77.5</v>
      </c>
    </row>
    <row r="17">
      <c r="A17">
        <v>12</v>
      </c>
      <c r="B17" t="inlineStr">
        <is>
          <t xml:space="preserve">Lena Fischer</t>
        </is>
      </c>
      <c r="C17" s="9">
        <v>75</v>
      </c>
      <c r="D17" s="9">
        <f>IF(B17="","",COUNTIF($C$6:$C$29,"&gt;"&amp;C17)+COUNTIF($C$6:C17,C17))</f>
        <v>14</v>
      </c>
      <c r="E17" s="9">
        <f>IF(D17="","",IF(MOD(INT((D17-1)/$B$2),2)=0,MOD(D17-1,$B$2)+1,$B$2-MOD(D17-1,$B$2)))</f>
        <v>2</v>
      </c>
      <c r="G17" t="inlineStr">
        <is>
          <t xml:space="preserve">Lowest group avg</t>
        </is>
      </c>
      <c r="I17" s="7">
        <f>MIN(I6:I13)</f>
        <v>76.5</v>
      </c>
    </row>
    <row r="18">
      <c r="A18">
        <v>13</v>
      </c>
      <c r="B18" t="inlineStr">
        <is>
          <t xml:space="preserve">Mason Hall</t>
        </is>
      </c>
      <c r="C18" s="9">
        <v>62</v>
      </c>
      <c r="D18" s="9">
        <f>IF(B18="","",COUNTIF($C$6:$C$29,"&gt;"&amp;C18)+COUNTIF($C$6:C18,C18))</f>
        <v>21</v>
      </c>
      <c r="E18" s="9">
        <f>IF(D18="","",IF(MOD(INT((D18-1)/$B$2),2)=0,MOD(D18-1,$B$2)+1,$B$2-MOD(D18-1,$B$2)))</f>
        <v>4</v>
      </c>
      <c r="G18" s="2" t="inlineStr">
        <is>
          <t xml:space="preserve">Spread</t>
        </is>
      </c>
      <c r="I18" s="8">
        <f>ROUND(I16-I17,1)</f>
        <v>1</v>
      </c>
    </row>
    <row r="19">
      <c r="A19">
        <v>14</v>
      </c>
      <c r="B19" t="inlineStr">
        <is>
          <t xml:space="preserve">Nina Kaur</t>
        </is>
      </c>
      <c r="C19" s="9">
        <v>86</v>
      </c>
      <c r="D19" s="9">
        <f>IF(B19="","",COUNTIF($C$6:$C$29,"&gt;"&amp;C19)+COUNTIF($C$6:C19,C19))</f>
        <v>7</v>
      </c>
      <c r="E19" s="9">
        <f>IF(D19="","",IF(MOD(INT((D19-1)/$B$2),2)=0,MOD(D19-1,$B$2)+1,$B$2-MOD(D19-1,$B$2)))</f>
        <v>6</v>
      </c>
    </row>
    <row r="20">
      <c r="A20">
        <v>15</v>
      </c>
      <c r="B20" t="inlineStr">
        <is>
          <t xml:space="preserve">Oscar Lindqvist</t>
        </is>
      </c>
      <c r="C20" s="9">
        <v>79</v>
      </c>
      <c r="D20" s="9">
        <f>IF(B20="","",COUNTIF($C$6:$C$29,"&gt;"&amp;C20)+COUNTIF($C$6:C20,C20))</f>
        <v>12</v>
      </c>
      <c r="E20" s="9">
        <f>IF(D20="","",IF(MOD(INT((D20-1)/$B$2),2)=0,MOD(D20-1,$B$2)+1,$B$2-MOD(D20-1,$B$2)))</f>
        <v>1</v>
      </c>
      <c r="G20" t="inlineStr">
        <is>
          <t xml:space="preserve">Find a student</t>
        </is>
      </c>
      <c r="H20" s="9" t="inlineStr">
        <is>
          <t xml:space="preserve">Nina Kaur</t>
        </is>
      </c>
    </row>
    <row r="21">
      <c r="A21">
        <v>16</v>
      </c>
      <c r="B21" t="inlineStr">
        <is>
          <t xml:space="preserve">Paige Evans</t>
        </is>
      </c>
      <c r="C21" s="9">
        <v>71</v>
      </c>
      <c r="D21" s="9">
        <f>IF(B21="","",COUNTIF($C$6:$C$29,"&gt;"&amp;C21)+COUNTIF($C$6:C21,C21))</f>
        <v>17</v>
      </c>
      <c r="E21" s="9">
        <f>IF(D21="","",IF(MOD(INT((D21-1)/$B$2),2)=0,MOD(D21-1,$B$2)+1,$B$2-MOD(D21-1,$B$2)))</f>
        <v>5</v>
      </c>
      <c r="G21" t="inlineStr">
        <is>
          <t xml:space="preserve">Is in group</t>
        </is>
      </c>
      <c r="I21" s="7">
        <f>IFERROR(INDEX($E$6:$E$29,MATCH(H20,$B$6:$B$29,0)),"Not found")</f>
        <v>6</v>
      </c>
    </row>
    <row r="22">
      <c r="A22">
        <v>17</v>
      </c>
      <c r="B22" t="inlineStr">
        <is>
          <t xml:space="preserve">Quentin Ross</t>
        </is>
      </c>
      <c r="C22" s="9">
        <v>55</v>
      </c>
      <c r="D22" s="9">
        <f>IF(B22="","",COUNTIF($C$6:$C$29,"&gt;"&amp;C22)+COUNTIF($C$6:C22,C22))</f>
        <v>24</v>
      </c>
      <c r="E22" s="9">
        <f>IF(D22="","",IF(MOD(INT((D22-1)/$B$2),2)=0,MOD(D22-1,$B$2)+1,$B$2-MOD(D22-1,$B$2)))</f>
        <v>1</v>
      </c>
    </row>
    <row r="23">
      <c r="A23">
        <v>18</v>
      </c>
      <c r="B23" t="inlineStr">
        <is>
          <t xml:space="preserve">Rina Ahmed</t>
        </is>
      </c>
      <c r="C23" s="9">
        <v>89</v>
      </c>
      <c r="D23" s="9">
        <f>IF(B23="","",COUNTIF($C$6:$C$29,"&gt;"&amp;C23)+COUNTIF($C$6:C23,C23))</f>
        <v>5</v>
      </c>
      <c r="E23" s="9">
        <f>IF(D23="","",IF(MOD(INT((D23-1)/$B$2),2)=0,MOD(D23-1,$B$2)+1,$B$2-MOD(D23-1,$B$2)))</f>
        <v>5</v>
      </c>
    </row>
    <row r="24">
      <c r="A24">
        <v>19</v>
      </c>
      <c r="B24" t="inlineStr">
        <is>
          <t xml:space="preserve">Sofia Bianchi</t>
        </is>
      </c>
      <c r="C24" s="9">
        <v>80</v>
      </c>
      <c r="D24" s="9">
        <f>IF(B24="","",COUNTIF($C$6:$C$29,"&gt;"&amp;C24)+COUNTIF($C$6:C24,C24))</f>
        <v>11</v>
      </c>
      <c r="E24" s="9">
        <f>IF(D24="","",IF(MOD(INT((D24-1)/$B$2),2)=0,MOD(D24-1,$B$2)+1,$B$2-MOD(D24-1,$B$2)))</f>
        <v>2</v>
      </c>
    </row>
    <row r="25">
      <c r="A25">
        <v>20</v>
      </c>
      <c r="B25" t="inlineStr">
        <is>
          <t xml:space="preserve">Theo Grant</t>
        </is>
      </c>
      <c r="C25" s="9">
        <v>67</v>
      </c>
      <c r="D25" s="9">
        <f>IF(B25="","",COUNTIF($C$6:$C$29,"&gt;"&amp;C25)+COUNTIF($C$6:C25,C25))</f>
        <v>19</v>
      </c>
      <c r="E25" s="9">
        <f>IF(D25="","",IF(MOD(INT((D25-1)/$B$2),2)=0,MOD(D25-1,$B$2)+1,$B$2-MOD(D25-1,$B$2)))</f>
        <v>6</v>
      </c>
    </row>
    <row r="26">
      <c r="A26">
        <v>21</v>
      </c>
      <c r="B26" t="inlineStr">
        <is>
          <t xml:space="preserve">Uma Nair</t>
        </is>
      </c>
      <c r="C26" s="9">
        <v>92</v>
      </c>
      <c r="D26" s="9">
        <f>IF(B26="","",COUNTIF($C$6:$C$29,"&gt;"&amp;C26)+COUNTIF($C$6:C26,C26))</f>
        <v>3</v>
      </c>
      <c r="E26" s="9">
        <f>IF(D26="","",IF(MOD(INT((D26-1)/$B$2),2)=0,MOD(D26-1,$B$2)+1,$B$2-MOD(D26-1,$B$2)))</f>
        <v>3</v>
      </c>
    </row>
    <row r="27">
      <c r="A27">
        <v>22</v>
      </c>
      <c r="B27" t="inlineStr">
        <is>
          <t xml:space="preserve">Victor Hale</t>
        </is>
      </c>
      <c r="C27" s="9">
        <v>73</v>
      </c>
      <c r="D27" s="9">
        <f>IF(B27="","",COUNTIF($C$6:$C$29,"&gt;"&amp;C27)+COUNTIF($C$6:C27,C27))</f>
        <v>15</v>
      </c>
      <c r="E27" s="9">
        <f>IF(D27="","",IF(MOD(INT((D27-1)/$B$2),2)=0,MOD(D27-1,$B$2)+1,$B$2-MOD(D27-1,$B$2)))</f>
        <v>3</v>
      </c>
    </row>
    <row r="28">
      <c r="A28">
        <v>23</v>
      </c>
      <c r="B28" t="inlineStr">
        <is>
          <t xml:space="preserve">Willa James</t>
        </is>
      </c>
      <c r="C28" s="9">
        <v>84</v>
      </c>
      <c r="D28" s="9">
        <f>IF(B28="","",COUNTIF($C$6:$C$29,"&gt;"&amp;C28)+COUNTIF($C$6:C28,C28))</f>
        <v>9</v>
      </c>
      <c r="E28" s="9">
        <f>IF(D28="","",IF(MOD(INT((D28-1)/$B$2),2)=0,MOD(D28-1,$B$2)+1,$B$2-MOD(D28-1,$B$2)))</f>
        <v>4</v>
      </c>
    </row>
    <row r="29">
      <c r="A29">
        <v>24</v>
      </c>
      <c r="B29" t="inlineStr">
        <is>
          <t xml:space="preserve">Xavier Cole</t>
        </is>
      </c>
      <c r="C29" s="9">
        <v>60</v>
      </c>
      <c r="D29" s="9">
        <f>IF(B29="","",COUNTIF($C$6:$C$29,"&gt;"&amp;C29)+COUNTIF($C$6:C29,C29))</f>
        <v>22</v>
      </c>
      <c r="E29" s="9">
        <f>IF(D29="","",IF(MOD(INT((D29-1)/$B$2),2)=0,MOD(D29-1,$B$2)+1,$B$2-MOD(D29-1,$B$2)))</f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student group maker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