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RM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workbookViewId="0"/>
  </sheetViews>
  <sheetFormatPr defaultRowHeight="15"/>
  <cols>
    <col min="1" max="1" width="26.7" customWidth="1"/>
    <col min="2" max="2" width="22.7" customWidth="1"/>
    <col min="3" max="3" width="30.7" customWidth="1"/>
    <col min="4" max="4" width="14.7" customWidth="1"/>
    <col min="5" max="5" width="16.7" customWidth="1"/>
    <col min="6" max="6" width="13.7" customWidth="1"/>
    <col min="7" max="7" width="14.7" customWidth="1"/>
    <col min="8" max="8" width="10.7" customWidth="1"/>
    <col min="9" max="9" width="15.7" customWidth="1"/>
  </cols>
  <sheetData>
    <row r="1">
      <c r="A1" s="2" t="inlineStr">
        <is>
          <t xml:space="preserve">Customer follow-up tracker (simple CRM)</t>
        </is>
      </c>
    </row>
    <row r="2">
      <c r="A2" t="inlineStr">
        <is>
          <t xml:space="preserve">Today's date</t>
        </is>
      </c>
      <c r="B2" s="5">
        <v>46328</v>
      </c>
    </row>
    <row r="4">
      <c r="A4" s="2" t="inlineStr">
        <is>
          <t xml:space="preserve">Company</t>
        </is>
      </c>
      <c r="B4" s="2" t="inlineStr">
        <is>
          <t xml:space="preserve">Contact</t>
        </is>
      </c>
      <c r="C4" s="2" t="inlineStr">
        <is>
          <t xml:space="preserve">Email</t>
        </is>
      </c>
      <c r="D4" s="2" t="inlineStr">
        <is>
          <t xml:space="preserve">Stage</t>
        </is>
      </c>
      <c r="E4" s="4" t="inlineStr">
        <is>
          <t xml:space="preserve">Est. annual value</t>
        </is>
      </c>
      <c r="F4" s="6" t="inlineStr">
        <is>
          <t xml:space="preserve">Last contact</t>
        </is>
      </c>
      <c r="G4" s="6" t="inlineStr">
        <is>
          <t xml:space="preserve">Next follow-up</t>
        </is>
      </c>
      <c r="H4" s="10" t="inlineStr">
        <is>
          <t xml:space="preserve">Days until</t>
        </is>
      </c>
      <c r="I4" s="2" t="inlineStr">
        <is>
          <t xml:space="preserve">Follow-up</t>
        </is>
      </c>
    </row>
    <row r="5">
      <c r="A5" t="inlineStr">
        <is>
          <t xml:space="preserve">Northfield Veterinary</t>
        </is>
      </c>
      <c r="B5" t="inlineStr">
        <is>
          <t xml:space="preserve">Dana Ruiz</t>
        </is>
      </c>
      <c r="C5" t="inlineStr">
        <is>
          <t xml:space="preserve">dana@northfieldvet.com</t>
        </is>
      </c>
      <c r="D5" t="inlineStr">
        <is>
          <t xml:space="preserve">Customer</t>
        </is>
      </c>
      <c r="E5" s="3">
        <v>18000</v>
      </c>
      <c r="F5" s="5">
        <v>46300</v>
      </c>
      <c r="G5" s="5">
        <f>IF(F5="","",F5+IFERROR(VLOOKUP(D5,$A$28:$B$32,2,FALSE),30))</f>
        <v>46330</v>
      </c>
      <c r="H5" s="9">
        <f>IF(G5="","",G5-$B$2)</f>
        <v>2</v>
      </c>
      <c r="I5" t="str">
        <f>IF(A5="","",IF(G5="","No contact yet",IF(H5&lt;0,"Overdue",IF(H5=0,"Today",IF(H5&lt;=7,"This week","Later")))))</f>
        <v>This week</v>
      </c>
    </row>
    <row r="6">
      <c r="A6" t="inlineStr">
        <is>
          <t xml:space="preserve">Brookside Realty</t>
        </is>
      </c>
      <c r="B6" t="inlineStr">
        <is>
          <t xml:space="preserve">Sam Patel</t>
        </is>
      </c>
      <c r="C6" t="inlineStr">
        <is>
          <t xml:space="preserve">sam@brooksiderealty.com</t>
        </is>
      </c>
      <c r="D6" t="inlineStr">
        <is>
          <t xml:space="preserve">Proposal sent</t>
        </is>
      </c>
      <c r="E6" s="3">
        <v>9500</v>
      </c>
      <c r="F6" s="5">
        <v>46322</v>
      </c>
      <c r="G6" s="5">
        <f>IF(F6="","",F6+IFERROR(VLOOKUP(D6,$A$28:$B$32,2,FALSE),30))</f>
        <v>46325</v>
      </c>
      <c r="H6" s="9">
        <f>IF(G6="","",G6-$B$2)</f>
        <v>-3</v>
      </c>
      <c r="I6" t="str">
        <f>IF(A6="","",IF(G6="","No contact yet",IF(H6&lt;0,"Overdue",IF(H6=0,"Today",IF(H6&lt;=7,"This week","Later")))))</f>
        <v>Overdue</v>
      </c>
    </row>
    <row r="7">
      <c r="A7" t="inlineStr">
        <is>
          <t xml:space="preserve">Kestrel Logistics</t>
        </is>
      </c>
      <c r="B7" t="inlineStr">
        <is>
          <t xml:space="preserve">Ivy Chen</t>
        </is>
      </c>
      <c r="C7" t="inlineStr">
        <is>
          <t xml:space="preserve">ivy.chen@kestrellog.com</t>
        </is>
      </c>
      <c r="D7" t="inlineStr">
        <is>
          <t xml:space="preserve">Qualified</t>
        </is>
      </c>
      <c r="E7" s="3">
        <v>24000</v>
      </c>
      <c r="F7" s="5">
        <v>46323</v>
      </c>
      <c r="G7" s="5">
        <f>IF(F7="","",F7+IFERROR(VLOOKUP(D7,$A$28:$B$32,2,FALSE),30))</f>
        <v>46330</v>
      </c>
      <c r="H7" s="9">
        <f>IF(G7="","",G7-$B$2)</f>
        <v>2</v>
      </c>
      <c r="I7" t="str">
        <f>IF(A7="","",IF(G7="","No contact yet",IF(H7&lt;0,"Overdue",IF(H7=0,"Today",IF(H7&lt;=7,"This week","Later")))))</f>
        <v>This week</v>
      </c>
    </row>
    <row r="8">
      <c r="A8" t="inlineStr">
        <is>
          <t xml:space="preserve">Maple &amp; Main Bakery</t>
        </is>
      </c>
      <c r="B8" t="inlineStr">
        <is>
          <t xml:space="preserve">Tom Becker</t>
        </is>
      </c>
      <c r="C8" t="inlineStr">
        <is>
          <t xml:space="preserve">tom@mapleandmain.com</t>
        </is>
      </c>
      <c r="D8" t="inlineStr">
        <is>
          <t xml:space="preserve">Lead</t>
        </is>
      </c>
      <c r="E8" s="3">
        <v>3600</v>
      </c>
      <c r="F8" s="5">
        <v>46307</v>
      </c>
      <c r="G8" s="5">
        <f>IF(F8="","",F8+IFERROR(VLOOKUP(D8,$A$28:$B$32,2,FALSE),30))</f>
        <v>46321</v>
      </c>
      <c r="H8" s="9">
        <f>IF(G8="","",G8-$B$2)</f>
        <v>-7</v>
      </c>
      <c r="I8" t="str">
        <f>IF(A8="","",IF(G8="","No contact yet",IF(H8&lt;0,"Overdue",IF(H8=0,"Today",IF(H8&lt;=7,"This week","Later")))))</f>
        <v>Overdue</v>
      </c>
    </row>
    <row r="9">
      <c r="A9" t="inlineStr">
        <is>
          <t xml:space="preserve">Summit Accounting Group</t>
        </is>
      </c>
      <c r="B9" t="inlineStr">
        <is>
          <t xml:space="preserve">Rachel Ford</t>
        </is>
      </c>
      <c r="C9" t="inlineStr">
        <is>
          <t xml:space="preserve">rford@summitacct.com</t>
        </is>
      </c>
      <c r="D9" t="inlineStr">
        <is>
          <t xml:space="preserve">Customer</t>
        </is>
      </c>
      <c r="E9" s="3">
        <v>12000</v>
      </c>
      <c r="F9" s="5">
        <v>46295</v>
      </c>
      <c r="G9" s="5">
        <f>IF(F9="","",F9+IFERROR(VLOOKUP(D9,$A$28:$B$32,2,FALSE),30))</f>
        <v>46325</v>
      </c>
      <c r="H9" s="9">
        <f>IF(G9="","",G9-$B$2)</f>
        <v>-3</v>
      </c>
      <c r="I9" t="str">
        <f>IF(A9="","",IF(G9="","No contact yet",IF(H9&lt;0,"Overdue",IF(H9=0,"Today",IF(H9&lt;=7,"This week","Later")))))</f>
        <v>Overdue</v>
      </c>
    </row>
    <row r="10">
      <c r="A10" t="inlineStr">
        <is>
          <t xml:space="preserve">Harbor Point Hotel</t>
        </is>
      </c>
      <c r="B10" t="inlineStr">
        <is>
          <t xml:space="preserve">Luis Ortega</t>
        </is>
      </c>
      <c r="C10" t="inlineStr">
        <is>
          <t xml:space="preserve">lortega@harborpointhotel.com</t>
        </is>
      </c>
      <c r="D10" t="inlineStr">
        <is>
          <t xml:space="preserve">Qualified</t>
        </is>
      </c>
      <c r="E10" s="3">
        <v>31000</v>
      </c>
      <c r="F10" s="5">
        <v>46325</v>
      </c>
      <c r="G10" s="5">
        <f>IF(F10="","",F10+IFERROR(VLOOKUP(D10,$A$28:$B$32,2,FALSE),30))</f>
        <v>46332</v>
      </c>
      <c r="H10" s="9">
        <f>IF(G10="","",G10-$B$2)</f>
        <v>4</v>
      </c>
      <c r="I10" t="str">
        <f>IF(A10="","",IF(G10="","No contact yet",IF(H10&lt;0,"Overdue",IF(H10=0,"Today",IF(H10&lt;=7,"This week","Later")))))</f>
        <v>This week</v>
      </c>
    </row>
    <row r="11">
      <c r="A11" t="inlineStr">
        <is>
          <t xml:space="preserve">Cedar Ridge Charter School</t>
        </is>
      </c>
      <c r="B11" t="inlineStr">
        <is>
          <t xml:space="preserve">Ann Kim</t>
        </is>
      </c>
      <c r="C11" t="inlineStr">
        <is>
          <t xml:space="preserve">akim@cedarridge.org</t>
        </is>
      </c>
      <c r="D11" t="inlineStr">
        <is>
          <t xml:space="preserve">Lead</t>
        </is>
      </c>
      <c r="E11" s="3">
        <v>8000</v>
      </c>
      <c r="F11" s="5">
        <v>46321</v>
      </c>
      <c r="G11" s="5">
        <f>IF(F11="","",F11+IFERROR(VLOOKUP(D11,$A$28:$B$32,2,FALSE),30))</f>
        <v>46335</v>
      </c>
      <c r="H11" s="9">
        <f>IF(G11="","",G11-$B$2)</f>
        <v>7</v>
      </c>
      <c r="I11" t="str">
        <f>IF(A11="","",IF(G11="","No contact yet",IF(H11&lt;0,"Overdue",IF(H11=0,"Today",IF(H11&lt;=7,"This week","Later")))))</f>
        <v>This week</v>
      </c>
    </row>
    <row r="12">
      <c r="A12" t="inlineStr">
        <is>
          <t xml:space="preserve">Bluewater Marine</t>
        </is>
      </c>
      <c r="B12" t="inlineStr">
        <is>
          <t xml:space="preserve">Greg Hall</t>
        </is>
      </c>
      <c r="C12" t="inlineStr">
        <is>
          <t xml:space="preserve">greg@bluewatermarine.com</t>
        </is>
      </c>
      <c r="D12" t="inlineStr">
        <is>
          <t xml:space="preserve">Dormant</t>
        </is>
      </c>
      <c r="E12" s="3">
        <v>6000</v>
      </c>
      <c r="F12" s="5">
        <v>46218</v>
      </c>
      <c r="G12" s="5">
        <f>IF(F12="","",F12+IFERROR(VLOOKUP(D12,$A$28:$B$32,2,FALSE),30))</f>
        <v>46308</v>
      </c>
      <c r="H12" s="9">
        <f>IF(G12="","",G12-$B$2)</f>
        <v>-20</v>
      </c>
      <c r="I12" t="str">
        <f>IF(A12="","",IF(G12="","No contact yet",IF(H12&lt;0,"Overdue",IF(H12=0,"Today",IF(H12&lt;=7,"This week","Later")))))</f>
        <v>Overdue</v>
      </c>
    </row>
    <row r="13">
      <c r="A13" t="inlineStr">
        <is>
          <t xml:space="preserve">Pinecrest HOA</t>
        </is>
      </c>
      <c r="B13" t="inlineStr">
        <is>
          <t xml:space="preserve">Mia Torres</t>
        </is>
      </c>
      <c r="C13" t="inlineStr">
        <is>
          <t xml:space="preserve">board@pinecresthoa.org</t>
        </is>
      </c>
      <c r="D13" t="inlineStr">
        <is>
          <t xml:space="preserve">Proposal sent</t>
        </is>
      </c>
      <c r="E13" s="3">
        <v>4200</v>
      </c>
      <c r="F13" s="5">
        <v>46325</v>
      </c>
      <c r="G13" s="5">
        <f>IF(F13="","",F13+IFERROR(VLOOKUP(D13,$A$28:$B$32,2,FALSE),30))</f>
        <v>46328</v>
      </c>
      <c r="H13" s="9">
        <f>IF(G13="","",G13-$B$2)</f>
        <v>0</v>
      </c>
      <c r="I13" t="str">
        <f>IF(A13="","",IF(G13="","No contact yet",IF(H13&lt;0,"Overdue",IF(H13=0,"Today",IF(H13&lt;=7,"This week","Later")))))</f>
        <v>Today</v>
      </c>
    </row>
    <row r="14">
      <c r="A14" t="inlineStr">
        <is>
          <t xml:space="preserve">Atlas Machine Works</t>
        </is>
      </c>
      <c r="B14" t="inlineStr">
        <is>
          <t xml:space="preserve">Raj Singh</t>
        </is>
      </c>
      <c r="C14" t="inlineStr">
        <is>
          <t xml:space="preserve">raj.singh@atlasmachine.com</t>
        </is>
      </c>
      <c r="D14" t="inlineStr">
        <is>
          <t xml:space="preserve">Customer</t>
        </is>
      </c>
      <c r="E14" s="3">
        <v>42000</v>
      </c>
      <c r="F14" s="5">
        <v>46315</v>
      </c>
      <c r="G14" s="5">
        <f>IF(F14="","",F14+IFERROR(VLOOKUP(D14,$A$28:$B$32,2,FALSE),30))</f>
        <v>46345</v>
      </c>
      <c r="H14" s="9">
        <f>IF(G14="","",G14-$B$2)</f>
        <v>17</v>
      </c>
      <c r="I14" t="str">
        <f>IF(A14="","",IF(G14="","No contact yet",IF(H14&lt;0,"Overdue",IF(H14=0,"Today",IF(H14&lt;=7,"This week","Later")))))</f>
        <v>Later</v>
      </c>
    </row>
    <row r="15">
      <c r="A15" t="inlineStr">
        <is>
          <t xml:space="preserve">Greenleaf Grocers</t>
        </is>
      </c>
      <c r="B15" t="inlineStr">
        <is>
          <t xml:space="preserve">Beth Moore</t>
        </is>
      </c>
      <c r="C15" t="inlineStr">
        <is>
          <t xml:space="preserve">beth@greenleafgrocers.com</t>
        </is>
      </c>
      <c r="D15" t="inlineStr">
        <is>
          <t xml:space="preserve">Lead</t>
        </is>
      </c>
      <c r="E15" s="3">
        <v>5400</v>
      </c>
      <c r="G15" s="5" t="str">
        <f>IF(F15="","",F15+IFERROR(VLOOKUP(D15,$A$28:$B$32,2,FALSE),30))</f>
        <v/>
      </c>
      <c r="H15" s="9" t="str">
        <f>IF(G15="","",G15-$B$2)</f>
        <v/>
      </c>
      <c r="I15" t="str">
        <f>IF(A15="","",IF(G15="","No contact yet",IF(H15&lt;0,"Overdue",IF(H15=0,"Today",IF(H15&lt;=7,"This week","Later")))))</f>
        <v>No contact yet</v>
      </c>
    </row>
    <row r="16">
      <c r="A16" t="inlineStr">
        <is>
          <t xml:space="preserve">Ridgeway Auto Group</t>
        </is>
      </c>
      <c r="B16" t="inlineStr">
        <is>
          <t xml:space="preserve">Chris Lane</t>
        </is>
      </c>
      <c r="C16" t="inlineStr">
        <is>
          <t xml:space="preserve">clane@ridgewayauto.com</t>
        </is>
      </c>
      <c r="D16" t="inlineStr">
        <is>
          <t xml:space="preserve">Qualified</t>
        </is>
      </c>
      <c r="E16" s="3">
        <v>18500</v>
      </c>
      <c r="F16" s="5">
        <v>46316</v>
      </c>
      <c r="G16" s="5">
        <f>IF(F16="","",F16+IFERROR(VLOOKUP(D16,$A$28:$B$32,2,FALSE),30))</f>
        <v>46323</v>
      </c>
      <c r="H16" s="9">
        <f>IF(G16="","",G16-$B$2)</f>
        <v>-5</v>
      </c>
      <c r="I16" t="str">
        <f>IF(A16="","",IF(G16="","No contact yet",IF(H16&lt;0,"Overdue",IF(H16=0,"Today",IF(H16&lt;=7,"This week","Later")))))</f>
        <v>Overdue</v>
      </c>
    </row>
    <row r="17">
      <c r="A17" t="inlineStr">
        <is>
          <t xml:space="preserve">Lumen Photography</t>
        </is>
      </c>
      <c r="B17" t="inlineStr">
        <is>
          <t xml:space="preserve">Zoe Park</t>
        </is>
      </c>
      <c r="C17" t="inlineStr">
        <is>
          <t xml:space="preserve">zoe@lumenphoto.com</t>
        </is>
      </c>
      <c r="D17" t="inlineStr">
        <is>
          <t xml:space="preserve">Customer</t>
        </is>
      </c>
      <c r="E17" s="3">
        <v>2400</v>
      </c>
      <c r="F17" s="5">
        <v>46324</v>
      </c>
      <c r="G17" s="5">
        <f>IF(F17="","",F17+IFERROR(VLOOKUP(D17,$A$28:$B$32,2,FALSE),30))</f>
        <v>46354</v>
      </c>
      <c r="H17" s="9">
        <f>IF(G17="","",G17-$B$2)</f>
        <v>26</v>
      </c>
      <c r="I17" t="str">
        <f>IF(A17="","",IF(G17="","No contact yet",IF(H17&lt;0,"Overdue",IF(H17=0,"Today",IF(H17&lt;=7,"This week","Later")))))</f>
        <v>Later</v>
      </c>
    </row>
    <row r="18">
      <c r="A18" t="inlineStr">
        <is>
          <t xml:space="preserve">Ironclad Security</t>
        </is>
      </c>
      <c r="B18" t="inlineStr">
        <is>
          <t xml:space="preserve">Owen Price</t>
        </is>
      </c>
      <c r="C18" t="inlineStr">
        <is>
          <t xml:space="preserve">oprice@ironcladsec.com</t>
        </is>
      </c>
      <c r="D18" t="inlineStr">
        <is>
          <t xml:space="preserve">Proposal sent</t>
        </is>
      </c>
      <c r="E18" s="3">
        <v>15800</v>
      </c>
      <c r="F18" s="5">
        <v>46326</v>
      </c>
      <c r="G18" s="5">
        <f>IF(F18="","",F18+IFERROR(VLOOKUP(D18,$A$28:$B$32,2,FALSE),30))</f>
        <v>46329</v>
      </c>
      <c r="H18" s="9">
        <f>IF(G18="","",G18-$B$2)</f>
        <v>1</v>
      </c>
      <c r="I18" t="str">
        <f>IF(A18="","",IF(G18="","No contact yet",IF(H18&lt;0,"Overdue",IF(H18=0,"Today",IF(H18&lt;=7,"This week","Later")))))</f>
        <v>This week</v>
      </c>
    </row>
    <row r="19">
      <c r="A19" t="inlineStr">
        <is>
          <t xml:space="preserve">Vista Event Rentals</t>
        </is>
      </c>
      <c r="B19" t="inlineStr">
        <is>
          <t xml:space="preserve">Nora Diaz</t>
        </is>
      </c>
      <c r="C19" t="inlineStr">
        <is>
          <t xml:space="preserve">nora@vistarentals.com</t>
        </is>
      </c>
      <c r="D19" t="inlineStr">
        <is>
          <t xml:space="preserve">Lead</t>
        </is>
      </c>
      <c r="E19" s="3">
        <v>7200</v>
      </c>
      <c r="F19" s="5">
        <v>46317</v>
      </c>
      <c r="G19" s="5">
        <f>IF(F19="","",F19+IFERROR(VLOOKUP(D19,$A$28:$B$32,2,FALSE),30))</f>
        <v>46331</v>
      </c>
      <c r="H19" s="9">
        <f>IF(G19="","",G19-$B$2)</f>
        <v>3</v>
      </c>
      <c r="I19" t="str">
        <f>IF(A19="","",IF(G19="","No contact yet",IF(H19&lt;0,"Overdue",IF(H19=0,"Today",IF(H19&lt;=7,"This week","Later")))))</f>
        <v>This week</v>
      </c>
    </row>
    <row r="20">
      <c r="A20" t="inlineStr">
        <is>
          <t xml:space="preserve">Oakmont Law Offices</t>
        </is>
      </c>
      <c r="B20" t="inlineStr">
        <is>
          <t xml:space="preserve">Paul Grant</t>
        </is>
      </c>
      <c r="C20" t="inlineStr">
        <is>
          <t xml:space="preserve">pgrant@oakmontlaw.com</t>
        </is>
      </c>
      <c r="D20" t="inlineStr">
        <is>
          <t xml:space="preserve">Dormant</t>
        </is>
      </c>
      <c r="E20" s="3">
        <v>9000</v>
      </c>
      <c r="F20" s="5">
        <v>46266</v>
      </c>
      <c r="G20" s="5">
        <f>IF(F20="","",F20+IFERROR(VLOOKUP(D20,$A$28:$B$32,2,FALSE),30))</f>
        <v>46356</v>
      </c>
      <c r="H20" s="9">
        <f>IF(G20="","",G20-$B$2)</f>
        <v>28</v>
      </c>
      <c r="I20" t="str">
        <f>IF(A20="","",IF(G20="","No contact yet",IF(H20&lt;0,"Overdue",IF(H20=0,"Today",IF(H20&lt;=7,"This week","Later")))))</f>
        <v>Later</v>
      </c>
    </row>
    <row r="21">
      <c r="G21" s="5" t="str">
        <f>IF(F21="","",F21+IFERROR(VLOOKUP(D21,$A$28:$B$32,2,FALSE),30))</f>
        <v/>
      </c>
      <c r="H21" s="9" t="str">
        <f>IF(G21="","",G21-$B$2)</f>
        <v/>
      </c>
      <c r="I21" t="str">
        <f>IF(A21="","",IF(G21="","No contact yet",IF(H21&lt;0,"Overdue",IF(H21=0,"Today",IF(H21&lt;=7,"This week","Later")))))</f>
        <v/>
      </c>
    </row>
    <row r="22">
      <c r="G22" s="5" t="str">
        <f>IF(F22="","",F22+IFERROR(VLOOKUP(D22,$A$28:$B$32,2,FALSE),30))</f>
        <v/>
      </c>
      <c r="H22" s="9" t="str">
        <f>IF(G22="","",G22-$B$2)</f>
        <v/>
      </c>
      <c r="I22" t="str">
        <f>IF(A22="","",IF(G22="","No contact yet",IF(H22&lt;0,"Overdue",IF(H22=0,"Today",IF(H22&lt;=7,"This week","Later")))))</f>
        <v/>
      </c>
    </row>
    <row r="23">
      <c r="G23" s="5" t="str">
        <f>IF(F23="","",F23+IFERROR(VLOOKUP(D23,$A$28:$B$32,2,FALSE),30))</f>
        <v/>
      </c>
      <c r="H23" s="9" t="str">
        <f>IF(G23="","",G23-$B$2)</f>
        <v/>
      </c>
      <c r="I23" t="str">
        <f>IF(A23="","",IF(G23="","No contact yet",IF(H23&lt;0,"Overdue",IF(H23=0,"Today",IF(H23&lt;=7,"This week","Later")))))</f>
        <v/>
      </c>
    </row>
    <row r="24">
      <c r="G24" s="5" t="str">
        <f>IF(F24="","",F24+IFERROR(VLOOKUP(D24,$A$28:$B$32,2,FALSE),30))</f>
        <v/>
      </c>
      <c r="H24" s="9" t="str">
        <f>IF(G24="","",G24-$B$2)</f>
        <v/>
      </c>
      <c r="I24" t="str">
        <f>IF(A24="","",IF(G24="","No contact yet",IF(H24&lt;0,"Overdue",IF(H24=0,"Today",IF(H24&lt;=7,"This week","Later")))))</f>
        <v/>
      </c>
    </row>
    <row r="27">
      <c r="A27" s="2" t="inlineStr">
        <is>
          <t xml:space="preserve">Stage</t>
        </is>
      </c>
      <c r="B27" s="2" t="inlineStr">
        <is>
          <t xml:space="preserve">Follow up every (days)</t>
        </is>
      </c>
      <c r="C27" s="2" t="inlineStr">
        <is>
          <t xml:space="preserve">Contacts</t>
        </is>
      </c>
      <c r="E27" s="4" t="inlineStr">
        <is>
          <t xml:space="preserve">Est. value</t>
        </is>
      </c>
      <c r="F27" s="6" t="inlineStr">
        <is>
          <t xml:space="preserve">Overdue</t>
        </is>
      </c>
    </row>
    <row r="28">
      <c r="A28" t="inlineStr">
        <is>
          <t xml:space="preserve">Lead</t>
        </is>
      </c>
      <c r="B28" s="9">
        <v>14</v>
      </c>
      <c r="C28" s="9">
        <f>COUNTIF($D$5:$D$24,A28)</f>
        <v>4</v>
      </c>
      <c r="E28" s="3">
        <f>SUMIF($D$5:$D$24,A28,$E$5:$E$24)</f>
        <v>24200</v>
      </c>
      <c r="F28" s="9">
        <f>COUNTIFS($D$5:$D$24,A28,$I$5:$I$24,"Overdue")</f>
        <v>1</v>
      </c>
    </row>
    <row r="29">
      <c r="A29" t="inlineStr">
        <is>
          <t xml:space="preserve">Qualified</t>
        </is>
      </c>
      <c r="B29" s="9">
        <v>7</v>
      </c>
      <c r="C29" s="9">
        <f>COUNTIF($D$5:$D$24,A29)</f>
        <v>3</v>
      </c>
      <c r="E29" s="3">
        <f>SUMIF($D$5:$D$24,A29,$E$5:$E$24)</f>
        <v>73500</v>
      </c>
      <c r="F29" s="9">
        <f>COUNTIFS($D$5:$D$24,A29,$I$5:$I$24,"Overdue")</f>
        <v>1</v>
      </c>
    </row>
    <row r="30">
      <c r="A30" t="inlineStr">
        <is>
          <t xml:space="preserve">Proposal sent</t>
        </is>
      </c>
      <c r="B30" s="9">
        <v>3</v>
      </c>
      <c r="C30" s="9">
        <f>COUNTIF($D$5:$D$24,A30)</f>
        <v>3</v>
      </c>
      <c r="E30" s="3">
        <f>SUMIF($D$5:$D$24,A30,$E$5:$E$24)</f>
        <v>29500</v>
      </c>
      <c r="F30" s="9">
        <f>COUNTIFS($D$5:$D$24,A30,$I$5:$I$24,"Overdue")</f>
        <v>1</v>
      </c>
    </row>
    <row r="31">
      <c r="A31" t="inlineStr">
        <is>
          <t xml:space="preserve">Customer</t>
        </is>
      </c>
      <c r="B31" s="9">
        <v>30</v>
      </c>
      <c r="C31" s="9">
        <f>COUNTIF($D$5:$D$24,A31)</f>
        <v>4</v>
      </c>
      <c r="E31" s="3">
        <f>SUMIF($D$5:$D$24,A31,$E$5:$E$24)</f>
        <v>74400</v>
      </c>
      <c r="F31" s="9">
        <f>COUNTIFS($D$5:$D$24,A31,$I$5:$I$24,"Overdue")</f>
        <v>1</v>
      </c>
    </row>
    <row r="32">
      <c r="A32" t="inlineStr">
        <is>
          <t xml:space="preserve">Dormant</t>
        </is>
      </c>
      <c r="B32" s="9">
        <v>90</v>
      </c>
      <c r="C32" s="9">
        <f>COUNTIF($D$5:$D$24,A32)</f>
        <v>2</v>
      </c>
      <c r="E32" s="3">
        <f>SUMIF($D$5:$D$24,A32,$E$5:$E$24)</f>
        <v>15000</v>
      </c>
      <c r="F32" s="9">
        <f>COUNTIFS($D$5:$D$24,A32,$I$5:$I$24,"Overdue")</f>
        <v>1</v>
      </c>
    </row>
    <row r="34">
      <c r="A34" t="inlineStr">
        <is>
          <t xml:space="preserve">Overdue follow-ups</t>
        </is>
      </c>
      <c r="E34" s="9">
        <f>COUNTIF(I5:I24,"Overdue")</f>
        <v>5</v>
      </c>
    </row>
    <row r="35">
      <c r="A35" t="inlineStr">
        <is>
          <t xml:space="preserve">Due today</t>
        </is>
      </c>
      <c r="E35" s="9">
        <f>COUNTIF(I5:I24,"Today")</f>
        <v>1</v>
      </c>
    </row>
    <row r="36">
      <c r="A36" t="inlineStr">
        <is>
          <t xml:space="preserve">Due in the next 7 days</t>
        </is>
      </c>
      <c r="E36" s="9">
        <f>COUNTIF(I5:I24,"This week")</f>
        <v>6</v>
      </c>
    </row>
    <row r="37">
      <c r="A37" t="inlineStr">
        <is>
          <t xml:space="preserve">Never contacted</t>
        </is>
      </c>
      <c r="E37" s="9">
        <f>COUNTIF(I5:I24,"No contact yet")</f>
        <v>1</v>
      </c>
    </row>
    <row r="38">
      <c r="A38" t="inlineStr">
        <is>
          <t xml:space="preserve">Open pipeline (Qualified + Proposal sent)</t>
        </is>
      </c>
      <c r="E38" s="3">
        <f>SUMIF(D5:D24,"Qualified",E5:E24)+SUMIF(D5:D24,"Proposal sent",E5:E24)</f>
        <v>103000</v>
      </c>
    </row>
    <row r="39">
      <c r="A39" t="inlineStr">
        <is>
          <t xml:space="preserve">Value with an overdue follow-up</t>
        </is>
      </c>
      <c r="E39" s="3">
        <f>SUMIF(I5:I24,"Overdue",E5:E24)</f>
        <v>49600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CRM template for customer follow-ups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