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mmissio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.7" customWidth="1"/>
    <col min="2" max="2" width="12.7" customWidth="1"/>
    <col min="3" max="3" width="22.7" customWidth="1"/>
    <col min="4" max="4" width="12.7" customWidth="1"/>
    <col min="5" max="5" width="10.7" customWidth="1"/>
    <col min="6" max="6" width="22.7" customWidth="1"/>
    <col min="7" max="7" width="22.7" customWidth="1"/>
  </cols>
  <sheetData>
    <row r="1">
      <c r="A1" s="2" t="inlineStr">
        <is>
          <t xml:space="preserve">Rep</t>
        </is>
      </c>
      <c r="B1" s="4" t="inlineStr">
        <is>
          <t xml:space="preserve">Quota</t>
        </is>
      </c>
      <c r="C1" s="4" t="inlineStr">
        <is>
          <t xml:space="preserve">Closed won</t>
        </is>
      </c>
      <c r="D1" s="14" t="inlineStr">
        <is>
          <t xml:space="preserve">Attainment</t>
        </is>
      </c>
      <c r="E1" s="14" t="inlineStr">
        <is>
          <t xml:space="preserve">Tier rate</t>
        </is>
      </c>
      <c r="F1" s="4" t="inlineStr">
        <is>
          <t xml:space="preserve">Commission (whole amount at tier rate)</t>
        </is>
      </c>
      <c r="G1" s="4" t="inlineStr">
        <is>
          <t xml:space="preserve">Commission (each slice at its rate)</t>
        </is>
      </c>
    </row>
    <row r="2">
      <c r="A2" t="inlineStr">
        <is>
          <t xml:space="preserve">Maya</t>
        </is>
      </c>
      <c r="B2" s="3">
        <v>60000</v>
      </c>
      <c r="C2" s="3">
        <v>66000</v>
      </c>
      <c r="D2" s="13">
        <f>IF(B2&gt;0,C2/B2,0)</f>
        <v>1.1</v>
      </c>
      <c r="E2" s="13">
        <f>VLOOKUP(D2,$A$12:$B$15,2,TRUE)</f>
        <v>0.1</v>
      </c>
      <c r="F2" s="3">
        <f>ROUND(C2*E2,2)</f>
        <v>6600</v>
      </c>
      <c r="G2" s="3">
        <f>ROUND(SUMPRODUCT((D2&gt;$A$12:$A$15)*(D2-$A$12:$A$15)*$C$12:$C$15)*B2,2)</f>
        <v>4200</v>
      </c>
    </row>
    <row r="3">
      <c r="A3" t="inlineStr">
        <is>
          <t xml:space="preserve">Luis</t>
        </is>
      </c>
      <c r="B3" s="3">
        <v>50000</v>
      </c>
      <c r="C3" s="3">
        <v>42500</v>
      </c>
      <c r="D3" s="13">
        <f>IF(B3&gt;0,C3/B3,0)</f>
        <v>0.85</v>
      </c>
      <c r="E3" s="13">
        <f>VLOOKUP(D3,$A$12:$B$15,2,TRUE)</f>
        <v>0.07</v>
      </c>
      <c r="F3" s="3">
        <f>ROUND(C3*E3,2)</f>
        <v>2975</v>
      </c>
      <c r="G3" s="3">
        <f>ROUND(SUMPRODUCT((D3&gt;$A$12:$A$15)*(D3-$A$12:$A$15)*$C$12:$C$15)*B3,2)</f>
        <v>2475</v>
      </c>
    </row>
    <row r="4">
      <c r="A4" t="inlineStr">
        <is>
          <t xml:space="preserve">Priya</t>
        </is>
      </c>
      <c r="B4" s="3">
        <v>55000</v>
      </c>
      <c r="C4" s="3">
        <v>71500</v>
      </c>
      <c r="D4" s="13">
        <f>IF(B4&gt;0,C4/B4,0)</f>
        <v>1.3</v>
      </c>
      <c r="E4" s="13">
        <f>VLOOKUP(D4,$A$12:$B$15,2,TRUE)</f>
        <v>0.12</v>
      </c>
      <c r="F4" s="3">
        <f>ROUND(C4*E4,2)</f>
        <v>8580</v>
      </c>
      <c r="G4" s="3">
        <f>ROUND(SUMPRODUCT((D4&gt;$A$12:$A$15)*(D4-$A$12:$A$15)*$C$12:$C$15)*B4,2)</f>
        <v>5005</v>
      </c>
    </row>
    <row r="5">
      <c r="A5" t="inlineStr">
        <is>
          <t xml:space="preserve">Sam</t>
        </is>
      </c>
      <c r="B5" s="3">
        <v>45000</v>
      </c>
      <c r="C5" s="3">
        <v>19800</v>
      </c>
      <c r="D5" s="13">
        <f>IF(B5&gt;0,C5/B5,0)</f>
        <v>0.44</v>
      </c>
      <c r="E5" s="13">
        <f>VLOOKUP(D5,$A$12:$B$15,2,TRUE)</f>
        <v>0.05</v>
      </c>
      <c r="F5" s="3">
        <f>ROUND(C5*E5,2)</f>
        <v>990</v>
      </c>
      <c r="G5" s="3">
        <f>ROUND(SUMPRODUCT((D5&gt;$A$12:$A$15)*(D5-$A$12:$A$15)*$C$12:$C$15)*B5,2)</f>
        <v>990</v>
      </c>
    </row>
    <row r="6">
      <c r="A6" t="inlineStr">
        <is>
          <t xml:space="preserve">Dana</t>
        </is>
      </c>
      <c r="B6" s="3">
        <v>50000</v>
      </c>
      <c r="C6" s="3">
        <v>50000</v>
      </c>
      <c r="D6" s="13">
        <f>IF(B6&gt;0,C6/B6,0)</f>
        <v>1</v>
      </c>
      <c r="E6" s="13">
        <f>VLOOKUP(D6,$A$12:$B$15,2,TRUE)</f>
        <v>0.1</v>
      </c>
      <c r="F6" s="3">
        <f>ROUND(C6*E6,2)</f>
        <v>5000</v>
      </c>
      <c r="G6" s="3">
        <f>ROUND(SUMPRODUCT((D6&gt;$A$12:$A$15)*(D6-$A$12:$A$15)*$C$12:$C$15)*B6,2)</f>
        <v>3000</v>
      </c>
    </row>
    <row r="7">
      <c r="A7" t="inlineStr">
        <is>
          <t xml:space="preserve">Omar</t>
        </is>
      </c>
      <c r="B7" s="3">
        <v>40000</v>
      </c>
      <c r="C7" s="3">
        <v>46200</v>
      </c>
      <c r="D7" s="13">
        <f>IF(B7&gt;0,C7/B7,0)</f>
        <v>1.155</v>
      </c>
      <c r="E7" s="13">
        <f>VLOOKUP(D7,$A$12:$B$15,2,TRUE)</f>
        <v>0.1</v>
      </c>
      <c r="F7" s="3">
        <f>ROUND(C7*E7,2)</f>
        <v>4620</v>
      </c>
      <c r="G7" s="3">
        <f>ROUND(SUMPRODUCT((D7&gt;$A$12:$A$15)*(D7-$A$12:$A$15)*$C$12:$C$15)*B7,2)</f>
        <v>3020</v>
      </c>
    </row>
    <row r="8">
      <c r="A8" s="2" t="inlineStr">
        <is>
          <t xml:space="preserve">Total</t>
        </is>
      </c>
      <c r="B8" s="4">
        <f>SUM(B2:B7)</f>
        <v>300000</v>
      </c>
      <c r="C8" s="4">
        <f>SUM(C2:C7)</f>
        <v>296000</v>
      </c>
      <c r="D8" s="14">
        <f>IF(B8&gt;0,C8/B8,0)</f>
        <v>0.986666666666667</v>
      </c>
      <c r="F8" s="4">
        <f>SUM(F2:F7)</f>
        <v>28765</v>
      </c>
      <c r="G8" s="4">
        <f>SUM(G2:G7)</f>
        <v>18690</v>
      </c>
    </row>
    <row r="11">
      <c r="A11" s="2" t="inlineStr">
        <is>
          <t xml:space="preserve">Attainment from</t>
        </is>
      </c>
      <c r="B11" s="4" t="inlineStr">
        <is>
          <t xml:space="preserve">Rate</t>
        </is>
      </c>
      <c r="C11" s="4" t="inlineStr">
        <is>
          <t xml:space="preserve">Change from tier below</t>
        </is>
      </c>
    </row>
    <row r="12">
      <c r="A12" s="13">
        <v>0</v>
      </c>
      <c r="B12" s="3">
        <v>0.05</v>
      </c>
      <c r="C12" s="13">
        <f>B12</f>
        <v>0.05</v>
      </c>
    </row>
    <row r="13">
      <c r="A13" s="13">
        <v>0.5</v>
      </c>
      <c r="B13" s="3">
        <v>0.07</v>
      </c>
      <c r="C13" s="13">
        <f>B13-B12</f>
        <v>0.02</v>
      </c>
    </row>
    <row r="14">
      <c r="A14" s="13">
        <v>1</v>
      </c>
      <c r="B14" s="3">
        <v>0.1</v>
      </c>
      <c r="C14" s="13">
        <f>B14-B13</f>
        <v>0.03</v>
      </c>
    </row>
    <row r="15">
      <c r="A15" s="13">
        <v>1.25</v>
      </c>
      <c r="B15" s="3">
        <v>0.12</v>
      </c>
      <c r="C15" s="13">
        <f>B15-B14</f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tiered commission calculator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