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SVP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34.7" customWidth="1"/>
    <col min="2" max="2" width="9.7" customWidth="1"/>
    <col min="3" max="3" width="10.7" customWidth="1"/>
    <col min="4" max="4" width="8.7" customWidth="1"/>
    <col min="5" max="5" width="7.7" customWidth="1"/>
    <col min="6" max="6" width="9.7" customWidth="1"/>
    <col min="7" max="7" width="8.7" customWidth="1"/>
    <col min="8" max="8" width="11.7" customWidth="1"/>
    <col min="9" max="9" width="24.7" customWidth="1"/>
  </cols>
  <sheetData>
    <row r="1">
      <c r="A1" s="2" t="inlineStr">
        <is>
          <t xml:space="preserve">Event RSVP and headcount tracker</t>
        </is>
      </c>
    </row>
    <row r="2">
      <c r="A2" t="inlineStr">
        <is>
          <t xml:space="preserve">Seats per table</t>
        </is>
      </c>
      <c r="B2" s="9">
        <v>8</v>
      </c>
    </row>
    <row r="3">
      <c r="A3" t="inlineStr">
        <is>
          <t xml:space="preserve">Cost per adult meal</t>
        </is>
      </c>
      <c r="B3" s="3">
        <v>42</v>
      </c>
    </row>
    <row r="4">
      <c r="A4" t="inlineStr">
        <is>
          <t xml:space="preserve">Cost per kid meal</t>
        </is>
      </c>
      <c r="B4" s="3">
        <v>18</v>
      </c>
    </row>
    <row r="6">
      <c r="A6" s="2" t="inlineStr">
        <is>
          <t xml:space="preserve">Party</t>
        </is>
      </c>
      <c r="B6" s="10" t="inlineStr">
        <is>
          <t xml:space="preserve">Invited</t>
        </is>
      </c>
      <c r="C6" s="2" t="inlineStr">
        <is>
          <t xml:space="preserve">RSVP</t>
        </is>
      </c>
      <c r="D6" s="10" t="inlineStr">
        <is>
          <t xml:space="preserve">Adults</t>
        </is>
      </c>
      <c r="E6" s="10" t="inlineStr">
        <is>
          <t xml:space="preserve">Kids</t>
        </is>
      </c>
      <c r="F6" s="10" t="inlineStr">
        <is>
          <t xml:space="preserve">Chicken</t>
        </is>
      </c>
      <c r="G6" s="10" t="inlineStr">
        <is>
          <t xml:space="preserve">Salmon</t>
        </is>
      </c>
      <c r="H6" s="10" t="inlineStr">
        <is>
          <t xml:space="preserve">Vegetarian</t>
        </is>
      </c>
      <c r="I6" s="2" t="inlineStr">
        <is>
          <t xml:space="preserve">Check</t>
        </is>
      </c>
    </row>
    <row r="7">
      <c r="A7" t="inlineStr">
        <is>
          <t xml:space="preserve">The Garcia family</t>
        </is>
      </c>
      <c r="B7" s="9">
        <v>4</v>
      </c>
      <c r="C7" t="inlineStr">
        <is>
          <t xml:space="preserve">Yes</t>
        </is>
      </c>
      <c r="D7" s="9">
        <v>2</v>
      </c>
      <c r="E7" s="9">
        <v>2</v>
      </c>
      <c r="F7" s="9">
        <v>1</v>
      </c>
      <c r="G7" s="9">
        <v>1</v>
      </c>
      <c r="H7" s="9">
        <v>0</v>
      </c>
      <c r="I7" t="str">
        <f>IF(C7&lt;&gt;"Yes","",IF(D7+E7&gt;B7,"More than invited",IF(F7+G7+H7&lt;&gt;D7,"Meals do not match adults","OK")))</f>
        <v>OK</v>
      </c>
    </row>
    <row r="8">
      <c r="A8" t="inlineStr">
        <is>
          <t xml:space="preserve">Dana and Chris Webb</t>
        </is>
      </c>
      <c r="B8" s="9">
        <v>2</v>
      </c>
      <c r="C8" t="inlineStr">
        <is>
          <t xml:space="preserve">Yes</t>
        </is>
      </c>
      <c r="D8" s="9">
        <v>2</v>
      </c>
      <c r="E8" s="9">
        <v>0</v>
      </c>
      <c r="F8" s="9">
        <v>1</v>
      </c>
      <c r="G8" s="9">
        <v>0</v>
      </c>
      <c r="H8" s="9">
        <v>1</v>
      </c>
      <c r="I8" t="str">
        <f>IF(C8&lt;&gt;"Yes","",IF(D8+E8&gt;B8,"More than invited",IF(F8+G8+H8&lt;&gt;D8,"Meals do not match adults","OK")))</f>
        <v>OK</v>
      </c>
    </row>
    <row r="9">
      <c r="A9" t="inlineStr">
        <is>
          <t xml:space="preserve">Hannah Lowe</t>
        </is>
      </c>
      <c r="B9" s="9">
        <v>2</v>
      </c>
      <c r="C9" t="inlineStr">
        <is>
          <t xml:space="preserve">Yes</t>
        </is>
      </c>
      <c r="D9" s="9">
        <v>1</v>
      </c>
      <c r="E9" s="9">
        <v>0</v>
      </c>
      <c r="F9" s="9">
        <v>0</v>
      </c>
      <c r="G9" s="9">
        <v>1</v>
      </c>
      <c r="H9" s="9">
        <v>0</v>
      </c>
      <c r="I9" t="str">
        <f>IF(C9&lt;&gt;"Yes","",IF(D9+E9&gt;B9,"More than invited",IF(F9+G9+H9&lt;&gt;D9,"Meals do not match adults","OK")))</f>
        <v>OK</v>
      </c>
    </row>
    <row r="10">
      <c r="A10" t="inlineStr">
        <is>
          <t xml:space="preserve">The Okoro family</t>
        </is>
      </c>
      <c r="B10" s="9">
        <v>5</v>
      </c>
      <c r="C10" t="inlineStr">
        <is>
          <t xml:space="preserve">Pending</t>
        </is>
      </c>
      <c r="I10" t="str">
        <f>IF(C10&lt;&gt;"Yes","",IF(D10+E10&gt;B10,"More than invited",IF(F10+G10+H10&lt;&gt;D10,"Meals do not match adults","OK")))</f>
        <v/>
      </c>
    </row>
    <row r="11">
      <c r="A11" t="inlineStr">
        <is>
          <t xml:space="preserve">Mike Sullivan</t>
        </is>
      </c>
      <c r="B11" s="9">
        <v>1</v>
      </c>
      <c r="C11" t="inlineStr">
        <is>
          <t xml:space="preserve">No</t>
        </is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t="str">
        <f>IF(C11&lt;&gt;"Yes","",IF(D11+E11&gt;B11,"More than invited",IF(F11+G11+H11&lt;&gt;D11,"Meals do not match adults","OK")))</f>
        <v/>
      </c>
    </row>
    <row r="12">
      <c r="A12" t="inlineStr">
        <is>
          <t xml:space="preserve">Priya and Raj Menon</t>
        </is>
      </c>
      <c r="B12" s="9">
        <v>2</v>
      </c>
      <c r="C12" t="inlineStr">
        <is>
          <t xml:space="preserve">Yes</t>
        </is>
      </c>
      <c r="D12" s="9">
        <v>2</v>
      </c>
      <c r="E12" s="9">
        <v>0</v>
      </c>
      <c r="F12" s="9">
        <v>0</v>
      </c>
      <c r="G12" s="9">
        <v>0</v>
      </c>
      <c r="H12" s="9">
        <v>2</v>
      </c>
      <c r="I12" t="str">
        <f>IF(C12&lt;&gt;"Yes","",IF(D12+E12&gt;B12,"More than invited",IF(F12+G12+H12&lt;&gt;D12,"Meals do not match adults","OK")))</f>
        <v>OK</v>
      </c>
    </row>
    <row r="13">
      <c r="A13" t="inlineStr">
        <is>
          <t xml:space="preserve">The Bauer family</t>
        </is>
      </c>
      <c r="B13" s="9">
        <v>4</v>
      </c>
      <c r="C13" t="inlineStr">
        <is>
          <t xml:space="preserve">Yes</t>
        </is>
      </c>
      <c r="D13" s="9">
        <v>2</v>
      </c>
      <c r="E13" s="9">
        <v>1</v>
      </c>
      <c r="F13" s="9">
        <v>2</v>
      </c>
      <c r="G13" s="9">
        <v>0</v>
      </c>
      <c r="H13" s="9">
        <v>0</v>
      </c>
      <c r="I13" t="str">
        <f>IF(C13&lt;&gt;"Yes","",IF(D13+E13&gt;B13,"More than invited",IF(F13+G13+H13&lt;&gt;D13,"Meals do not match adults","OK")))</f>
        <v>OK</v>
      </c>
    </row>
    <row r="14">
      <c r="A14" t="inlineStr">
        <is>
          <t xml:space="preserve">Tess Morgan</t>
        </is>
      </c>
      <c r="B14" s="9">
        <v>2</v>
      </c>
      <c r="C14" t="inlineStr">
        <is>
          <t xml:space="preserve">Pending</t>
        </is>
      </c>
      <c r="I14" t="str">
        <f>IF(C14&lt;&gt;"Yes","",IF(D14+E14&gt;B14,"More than invited",IF(F14+G14+H14&lt;&gt;D14,"Meals do not match adults","OK")))</f>
        <v/>
      </c>
    </row>
    <row r="15">
      <c r="A15" t="inlineStr">
        <is>
          <t xml:space="preserve">Leah and Sam Cohen</t>
        </is>
      </c>
      <c r="B15" s="9">
        <v>2</v>
      </c>
      <c r="C15" t="inlineStr">
        <is>
          <t xml:space="preserve">Yes</t>
        </is>
      </c>
      <c r="D15" s="9">
        <v>2</v>
      </c>
      <c r="E15" s="9">
        <v>0</v>
      </c>
      <c r="F15" s="9">
        <v>1</v>
      </c>
      <c r="G15" s="9">
        <v>1</v>
      </c>
      <c r="H15" s="9">
        <v>0</v>
      </c>
      <c r="I15" t="str">
        <f>IF(C15&lt;&gt;"Yes","",IF(D15+E15&gt;B15,"More than invited",IF(F15+G15+H15&lt;&gt;D15,"Meals do not match adults","OK")))</f>
        <v>OK</v>
      </c>
    </row>
    <row r="16">
      <c r="A16" t="inlineStr">
        <is>
          <t xml:space="preserve">Grandma Rose</t>
        </is>
      </c>
      <c r="B16" s="9">
        <v>1</v>
      </c>
      <c r="C16" t="inlineStr">
        <is>
          <t xml:space="preserve">Yes</t>
        </is>
      </c>
      <c r="D16" s="9">
        <v>1</v>
      </c>
      <c r="E16" s="9">
        <v>0</v>
      </c>
      <c r="F16" s="9">
        <v>0</v>
      </c>
      <c r="G16" s="9">
        <v>1</v>
      </c>
      <c r="H16" s="9">
        <v>0</v>
      </c>
      <c r="I16" t="str">
        <f>IF(C16&lt;&gt;"Yes","",IF(D16+E16&gt;B16,"More than invited",IF(F16+G16+H16&lt;&gt;D16,"Meals do not match adults","OK")))</f>
        <v>OK</v>
      </c>
    </row>
    <row r="17">
      <c r="A17" t="inlineStr">
        <is>
          <t xml:space="preserve">The Nguyen family</t>
        </is>
      </c>
      <c r="B17" s="9">
        <v>3</v>
      </c>
      <c r="C17" t="inlineStr">
        <is>
          <t xml:space="preserve">Yes</t>
        </is>
      </c>
      <c r="D17" s="9">
        <v>2</v>
      </c>
      <c r="E17" s="9">
        <v>1</v>
      </c>
      <c r="F17" s="9">
        <v>1</v>
      </c>
      <c r="G17" s="9">
        <v>0</v>
      </c>
      <c r="H17" s="9">
        <v>1</v>
      </c>
      <c r="I17" t="str">
        <f>IF(C17&lt;&gt;"Yes","",IF(D17+E17&gt;B17,"More than invited",IF(F17+G17+H17&lt;&gt;D17,"Meals do not match adults","OK")))</f>
        <v>OK</v>
      </c>
    </row>
    <row r="18">
      <c r="A18" t="inlineStr">
        <is>
          <t xml:space="preserve">Owen Price</t>
        </is>
      </c>
      <c r="B18" s="9">
        <v>2</v>
      </c>
      <c r="C18" t="inlineStr">
        <is>
          <t xml:space="preserve">No</t>
        </is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t="str">
        <f>IF(C18&lt;&gt;"Yes","",IF(D18+E18&gt;B18,"More than invited",IF(F18+G18+H18&lt;&gt;D18,"Meals do not match adults","OK")))</f>
        <v/>
      </c>
    </row>
    <row r="19">
      <c r="A19" t="inlineStr">
        <is>
          <t xml:space="preserve">Coach Bill Harris</t>
        </is>
      </c>
      <c r="B19" s="9">
        <v>2</v>
      </c>
      <c r="C19" t="inlineStr">
        <is>
          <t xml:space="preserve">Yes</t>
        </is>
      </c>
      <c r="D19" s="9">
        <v>2</v>
      </c>
      <c r="E19" s="9">
        <v>0</v>
      </c>
      <c r="F19" s="9">
        <v>2</v>
      </c>
      <c r="G19" s="9">
        <v>0</v>
      </c>
      <c r="H19" s="9">
        <v>0</v>
      </c>
      <c r="I19" t="str">
        <f>IF(C19&lt;&gt;"Yes","",IF(D19+E19&gt;B19,"More than invited",IF(F19+G19+H19&lt;&gt;D19,"Meals do not match adults","OK")))</f>
        <v>OK</v>
      </c>
    </row>
    <row r="20">
      <c r="A20" t="inlineStr">
        <is>
          <t xml:space="preserve">The Kowalski family</t>
        </is>
      </c>
      <c r="B20" s="9">
        <v>5</v>
      </c>
      <c r="C20" t="inlineStr">
        <is>
          <t xml:space="preserve">Yes</t>
        </is>
      </c>
      <c r="D20" s="9">
        <v>2</v>
      </c>
      <c r="E20" s="9">
        <v>3</v>
      </c>
      <c r="F20" s="9">
        <v>1</v>
      </c>
      <c r="G20" s="9">
        <v>1</v>
      </c>
      <c r="H20" s="9">
        <v>0</v>
      </c>
      <c r="I20" t="str">
        <f>IF(C20&lt;&gt;"Yes","",IF(D20+E20&gt;B20,"More than invited",IF(F20+G20+H20&lt;&gt;D20,"Meals do not match adults","OK")))</f>
        <v>OK</v>
      </c>
    </row>
    <row r="21">
      <c r="A21" t="inlineStr">
        <is>
          <t xml:space="preserve">Aisha Bello</t>
        </is>
      </c>
      <c r="B21" s="9">
        <v>1</v>
      </c>
      <c r="C21" t="inlineStr">
        <is>
          <t xml:space="preserve">Yes</t>
        </is>
      </c>
      <c r="D21" s="9">
        <v>1</v>
      </c>
      <c r="E21" s="9">
        <v>0</v>
      </c>
      <c r="F21" s="9">
        <v>0</v>
      </c>
      <c r="G21" s="9">
        <v>0</v>
      </c>
      <c r="H21" s="9">
        <v>1</v>
      </c>
      <c r="I21" t="str">
        <f>IF(C21&lt;&gt;"Yes","",IF(D21+E21&gt;B21,"More than invited",IF(F21+G21+H21&lt;&gt;D21,"Meals do not match adults","OK")))</f>
        <v>OK</v>
      </c>
    </row>
    <row r="22">
      <c r="A22" t="inlineStr">
        <is>
          <t xml:space="preserve">Marco and Lia Rossi</t>
        </is>
      </c>
      <c r="B22" s="9">
        <v>2</v>
      </c>
      <c r="C22" t="inlineStr">
        <is>
          <t xml:space="preserve">Pending</t>
        </is>
      </c>
      <c r="I22" t="str">
        <f>IF(C22&lt;&gt;"Yes","",IF(D22+E22&gt;B22,"More than invited",IF(F22+G22+H22&lt;&gt;D22,"Meals do not match adults","OK")))</f>
        <v/>
      </c>
    </row>
    <row r="23">
      <c r="A23" t="inlineStr">
        <is>
          <t xml:space="preserve">Jen Park</t>
        </is>
      </c>
      <c r="B23" s="9">
        <v>2</v>
      </c>
      <c r="C23" t="inlineStr">
        <is>
          <t xml:space="preserve">Yes</t>
        </is>
      </c>
      <c r="D23" s="9">
        <v>2</v>
      </c>
      <c r="E23" s="9">
        <v>0</v>
      </c>
      <c r="F23" s="9">
        <v>1</v>
      </c>
      <c r="G23" s="9">
        <v>1</v>
      </c>
      <c r="H23" s="9">
        <v>0</v>
      </c>
      <c r="I23" t="str">
        <f>IF(C23&lt;&gt;"Yes","",IF(D23+E23&gt;B23,"More than invited",IF(F23+G23+H23&lt;&gt;D23,"Meals do not match adults","OK")))</f>
        <v>OK</v>
      </c>
    </row>
    <row r="24">
      <c r="A24" t="inlineStr">
        <is>
          <t xml:space="preserve">The Adams family</t>
        </is>
      </c>
      <c r="B24" s="9">
        <v>4</v>
      </c>
      <c r="C24" t="inlineStr">
        <is>
          <t xml:space="preserve">Yes</t>
        </is>
      </c>
      <c r="D24" s="9">
        <v>3</v>
      </c>
      <c r="E24" s="9">
        <v>1</v>
      </c>
      <c r="F24" s="9">
        <v>1</v>
      </c>
      <c r="G24" s="9">
        <v>1</v>
      </c>
      <c r="H24" s="9">
        <v>0</v>
      </c>
      <c r="I24" t="str">
        <f>IF(C24&lt;&gt;"Yes","",IF(D24+E24&gt;B24,"More than invited",IF(F24+G24+H24&lt;&gt;D24,"Meals do not match adults","OK")))</f>
        <v>Meals do not match adults</v>
      </c>
    </row>
    <row r="25">
      <c r="A25" s="2" t="inlineStr">
        <is>
          <t xml:space="preserve">Total</t>
        </is>
      </c>
      <c r="B25" s="10">
        <f>SUM(B7:B24)</f>
        <v>46</v>
      </c>
      <c r="D25" s="10">
        <f>SUM(D7:D24)</f>
        <v>24</v>
      </c>
      <c r="E25" s="10">
        <f>SUM(E7:E24)</f>
        <v>8</v>
      </c>
      <c r="F25" s="10">
        <f>SUM(F7:F24)</f>
        <v>11</v>
      </c>
      <c r="G25" s="10">
        <f>SUM(G7:G24)</f>
        <v>7</v>
      </c>
      <c r="H25" s="10">
        <f>SUM(H7:H24)</f>
        <v>5</v>
      </c>
    </row>
    <row r="27">
      <c r="A27" t="inlineStr">
        <is>
          <t xml:space="preserve">Parties replied</t>
        </is>
      </c>
      <c r="C27" s="9">
        <f>COUNTIF(C7:C24,"Yes")+COUNTIF(C7:C24,"No")</f>
        <v>15</v>
      </c>
    </row>
    <row r="28">
      <c r="A28" t="inlineStr">
        <is>
          <t xml:space="preserve">Response rate</t>
        </is>
      </c>
      <c r="C28" s="13">
        <f>IF(COUNTA(A7:A24)&gt;0,C27/COUNTA(A7:A24),0)</f>
        <v>0.833333333333333</v>
      </c>
    </row>
    <row r="29">
      <c r="A29" t="inlineStr">
        <is>
          <t xml:space="preserve">Confirmed guests</t>
        </is>
      </c>
      <c r="C29" s="9">
        <f>SUMIF(C7:C24,"Yes",D7:D24)+SUMIF(C7:C24,"Yes",E7:E24)</f>
        <v>32</v>
      </c>
    </row>
    <row r="30">
      <c r="A30" t="inlineStr">
        <is>
          <t xml:space="preserve">Guests still pending</t>
        </is>
      </c>
      <c r="C30" s="9">
        <f>SUMIF(C7:C24,"Pending",B7:B24)</f>
        <v>9</v>
      </c>
    </row>
    <row r="31">
      <c r="A31" s="2" t="inlineStr">
        <is>
          <t xml:space="preserve">Highest possible headcount</t>
        </is>
      </c>
      <c r="C31" s="10">
        <f>C29+C30</f>
        <v>41</v>
      </c>
    </row>
    <row r="32">
      <c r="A32" s="2" t="inlineStr">
        <is>
          <t xml:space="preserve">Tables needed (confirmed)</t>
        </is>
      </c>
      <c r="C32" s="10">
        <f>ROUNDUP(C29/B2,0)</f>
        <v>4</v>
      </c>
    </row>
    <row r="33">
      <c r="A33" t="inlineStr">
        <is>
          <t xml:space="preserve">Tables if every pending guest comes</t>
        </is>
      </c>
      <c r="C33" s="9">
        <f>ROUNDUP(C31/B2,0)</f>
        <v>6</v>
      </c>
    </row>
    <row r="34">
      <c r="A34" t="inlineStr">
        <is>
          <t xml:space="preserve">Empty seats at the last table</t>
        </is>
      </c>
      <c r="C34" s="9">
        <f>C32*B2-C29</f>
        <v>0</v>
      </c>
    </row>
    <row r="35">
      <c r="A35" t="inlineStr">
        <is>
          <t xml:space="preserve">Estimated catering cost (confirmed)</t>
        </is>
      </c>
      <c r="C35" s="3">
        <f>D25*B3+E25*B4</f>
        <v>1152</v>
      </c>
    </row>
    <row r="36">
      <c r="A36" t="inlineStr">
        <is>
          <t xml:space="preserve">Rows with a problem</t>
        </is>
      </c>
      <c r="C36" s="9">
        <f>COUNTIF(I7:I24,"M*")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RSVP and headcount tracker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