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cipe cos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38.7" customWidth="1"/>
    <col min="2" max="2" width="18.7" customWidth="1"/>
    <col min="3" max="3" width="12.7" customWidth="1"/>
    <col min="4" max="4" width="8.7" customWidth="1"/>
    <col min="5" max="5" width="9.7" customWidth="1"/>
    <col min="6" max="6" width="12.7" customWidth="1"/>
    <col min="7" max="7" width="12.7" customWidth="1"/>
    <col min="8" max="8" width="12.7" customWidth="1"/>
  </cols>
  <sheetData>
    <row r="1">
      <c r="A1" s="2" t="inlineStr">
        <is>
          <t xml:space="preserve">Recipe costing</t>
        </is>
      </c>
    </row>
    <row r="2">
      <c r="A2" t="inlineStr">
        <is>
          <t xml:space="preserve">Dish</t>
        </is>
      </c>
      <c r="B2" s="3" t="inlineStr">
        <is>
          <t xml:space="preserve">Salmon poke bowl</t>
        </is>
      </c>
    </row>
    <row r="3">
      <c r="A3" t="inlineStr">
        <is>
          <t xml:space="preserve">Portions this recipe makes</t>
        </is>
      </c>
      <c r="B3" s="9">
        <v>1</v>
      </c>
    </row>
    <row r="5">
      <c r="A5" s="2" t="inlineStr">
        <is>
          <t xml:space="preserve">Ingredient</t>
        </is>
      </c>
      <c r="B5" s="4" t="inlineStr">
        <is>
          <t xml:space="preserve">Buy price</t>
        </is>
      </c>
      <c r="C5" s="10" t="inlineStr">
        <is>
          <t xml:space="preserve">Buy quantity</t>
        </is>
      </c>
      <c r="D5" s="2" t="inlineStr">
        <is>
          <t xml:space="preserve">Unit</t>
        </is>
      </c>
      <c r="E5" s="14" t="inlineStr">
        <is>
          <t xml:space="preserve">Yield %</t>
        </is>
      </c>
      <c r="F5" s="12" t="inlineStr">
        <is>
          <t xml:space="preserve">Cost per usable unit</t>
        </is>
      </c>
      <c r="G5" s="8" t="inlineStr">
        <is>
          <t xml:space="preserve">Qty per recipe</t>
        </is>
      </c>
      <c r="H5" s="4" t="inlineStr">
        <is>
          <t xml:space="preserve">Line cost</t>
        </is>
      </c>
    </row>
    <row r="6">
      <c r="A6" t="inlineStr">
        <is>
          <t xml:space="preserve">Salmon fillet</t>
        </is>
      </c>
      <c r="B6" s="3">
        <v>32</v>
      </c>
      <c r="C6" s="9">
        <v>2000</v>
      </c>
      <c r="D6" t="inlineStr">
        <is>
          <t xml:space="preserve">g</t>
        </is>
      </c>
      <c r="E6" s="13">
        <v>0.85</v>
      </c>
      <c r="F6" s="11">
        <f>IF(B6="","",B6/C6/E6)</f>
        <v>0.0188235294117647</v>
      </c>
      <c r="G6" s="7">
        <v>160</v>
      </c>
      <c r="H6" s="3">
        <f>IF(B6="","",ROUND(G6*F6,2))</f>
        <v>3.01</v>
      </c>
    </row>
    <row r="7">
      <c r="A7" t="inlineStr">
        <is>
          <t xml:space="preserve">Sushi rice (dry)</t>
        </is>
      </c>
      <c r="B7" s="3">
        <v>24</v>
      </c>
      <c r="C7" s="9">
        <v>10000</v>
      </c>
      <c r="D7" t="inlineStr">
        <is>
          <t xml:space="preserve">g</t>
        </is>
      </c>
      <c r="E7" s="13">
        <v>1</v>
      </c>
      <c r="F7" s="11">
        <f>IF(B7="","",B7/C7/E7)</f>
        <v>0.0024</v>
      </c>
      <c r="G7" s="7">
        <v>110</v>
      </c>
      <c r="H7" s="3">
        <f>IF(B7="","",ROUND(G7*F7,2))</f>
        <v>0.26</v>
      </c>
    </row>
    <row r="8">
      <c r="A8" t="inlineStr">
        <is>
          <t xml:space="preserve">Avocado</t>
        </is>
      </c>
      <c r="B8" s="3">
        <v>1.1</v>
      </c>
      <c r="C8" s="9">
        <v>1</v>
      </c>
      <c r="D8" t="inlineStr">
        <is>
          <t xml:space="preserve">each</t>
        </is>
      </c>
      <c r="E8" s="13">
        <v>0.7</v>
      </c>
      <c r="F8" s="11">
        <f>IF(B8="","",B8/C8/E8)</f>
        <v>1.57142857142857</v>
      </c>
      <c r="G8" s="7">
        <v>0.5</v>
      </c>
      <c r="H8" s="3">
        <f>IF(B8="","",ROUND(G8*F8,2))</f>
        <v>0.79</v>
      </c>
    </row>
    <row r="9">
      <c r="A9" t="inlineStr">
        <is>
          <t xml:space="preserve">Edamame, shelled</t>
        </is>
      </c>
      <c r="B9" s="3">
        <v>9.6</v>
      </c>
      <c r="C9" s="9">
        <v>2000</v>
      </c>
      <c r="D9" t="inlineStr">
        <is>
          <t xml:space="preserve">g</t>
        </is>
      </c>
      <c r="E9" s="13">
        <v>1</v>
      </c>
      <c r="F9" s="11">
        <f>IF(B9="","",B9/C9/E9)</f>
        <v>0.0048</v>
      </c>
      <c r="G9" s="7">
        <v>40</v>
      </c>
      <c r="H9" s="3">
        <f>IF(B9="","",ROUND(G9*F9,2))</f>
        <v>0.19</v>
      </c>
    </row>
    <row r="10">
      <c r="A10" t="inlineStr">
        <is>
          <t xml:space="preserve">Cucumber</t>
        </is>
      </c>
      <c r="B10" s="3">
        <v>0.9</v>
      </c>
      <c r="C10" s="9">
        <v>300</v>
      </c>
      <c r="D10" t="inlineStr">
        <is>
          <t xml:space="preserve">g</t>
        </is>
      </c>
      <c r="E10" s="13">
        <v>0.9</v>
      </c>
      <c r="F10" s="11">
        <f>IF(B10="","",B10/C10/E10)</f>
        <v>0.00333333333333333</v>
      </c>
      <c r="G10" s="7">
        <v>50</v>
      </c>
      <c r="H10" s="3">
        <f>IF(B10="","",ROUND(G10*F10,2))</f>
        <v>0.17</v>
      </c>
    </row>
    <row r="11">
      <c r="A11" t="inlineStr">
        <is>
          <t xml:space="preserve">Seaweed salad</t>
        </is>
      </c>
      <c r="B11" s="3">
        <v>18</v>
      </c>
      <c r="C11" s="9">
        <v>2000</v>
      </c>
      <c r="D11" t="inlineStr">
        <is>
          <t xml:space="preserve">g</t>
        </is>
      </c>
      <c r="E11" s="13">
        <v>1</v>
      </c>
      <c r="F11" s="11">
        <f>IF(B11="","",B11/C11/E11)</f>
        <v>0.009</v>
      </c>
      <c r="G11" s="7">
        <v>40</v>
      </c>
      <c r="H11" s="3">
        <f>IF(B11="","",ROUND(G11*F11,2))</f>
        <v>0.36</v>
      </c>
    </row>
    <row r="12">
      <c r="A12" t="inlineStr">
        <is>
          <t xml:space="preserve">Pickled ginger</t>
        </is>
      </c>
      <c r="B12" s="3">
        <v>7.5</v>
      </c>
      <c r="C12" s="9">
        <v>1000</v>
      </c>
      <c r="D12" t="inlineStr">
        <is>
          <t xml:space="preserve">g</t>
        </is>
      </c>
      <c r="E12" s="13">
        <v>1</v>
      </c>
      <c r="F12" s="11">
        <f>IF(B12="","",B12/C12/E12)</f>
        <v>0.0075</v>
      </c>
      <c r="G12" s="7">
        <v>15</v>
      </c>
      <c r="H12" s="3">
        <f>IF(B12="","",ROUND(G12*F12,2))</f>
        <v>0.11</v>
      </c>
    </row>
    <row r="13">
      <c r="A13" t="inlineStr">
        <is>
          <t xml:space="preserve">Sesame dressing</t>
        </is>
      </c>
      <c r="B13" s="3">
        <v>14</v>
      </c>
      <c r="C13" s="9">
        <v>2000</v>
      </c>
      <c r="D13" t="inlineStr">
        <is>
          <t xml:space="preserve">ml</t>
        </is>
      </c>
      <c r="E13" s="13">
        <v>1</v>
      </c>
      <c r="F13" s="11">
        <f>IF(B13="","",B13/C13/E13)</f>
        <v>0.007</v>
      </c>
      <c r="G13" s="7">
        <v>45</v>
      </c>
      <c r="H13" s="3">
        <f>IF(B13="","",ROUND(G13*F13,2))</f>
        <v>0.32</v>
      </c>
    </row>
    <row r="14">
      <c r="F14" s="11" t="str">
        <f>IF(B14="","",B14/C14/E14)</f>
        <v/>
      </c>
      <c r="H14" s="3" t="str">
        <f>IF(B14="","",ROUND(G14*F14,2))</f>
        <v/>
      </c>
    </row>
    <row r="15">
      <c r="F15" s="11" t="str">
        <f>IF(B15="","",B15/C15/E15)</f>
        <v/>
      </c>
      <c r="H15" s="3" t="str">
        <f>IF(B15="","",ROUND(G15*F15,2))</f>
        <v/>
      </c>
    </row>
    <row r="16">
      <c r="F16" s="11" t="str">
        <f>IF(B16="","",B16/C16/E16)</f>
        <v/>
      </c>
      <c r="H16" s="3" t="str">
        <f>IF(B16="","",ROUND(G16*F16,2))</f>
        <v/>
      </c>
    </row>
    <row r="17">
      <c r="F17" s="11" t="str">
        <f>IF(B17="","",B17/C17/E17)</f>
        <v/>
      </c>
      <c r="H17" s="3" t="str">
        <f>IF(B17="","",ROUND(G17*F17,2))</f>
        <v/>
      </c>
    </row>
    <row r="19">
      <c r="A19" t="inlineStr">
        <is>
          <t xml:space="preserve">Ingredients total</t>
        </is>
      </c>
      <c r="H19" s="3">
        <f>SUM(H6:H17)</f>
        <v>5.21</v>
      </c>
    </row>
    <row r="20">
      <c r="A20" t="inlineStr">
        <is>
          <t xml:space="preserve">Extras allowance (oil, salt, garnish) %</t>
        </is>
      </c>
      <c r="G20" s="13">
        <v>0.05</v>
      </c>
      <c r="H20" s="3">
        <f>ROUND(H19*G20,2)</f>
        <v>0.26</v>
      </c>
    </row>
    <row r="21">
      <c r="A21" s="2" t="inlineStr">
        <is>
          <t xml:space="preserve">Cost per plate</t>
        </is>
      </c>
      <c r="H21" s="4">
        <f>ROUND((H19+H20)/B3,2)</f>
        <v>5.47</v>
      </c>
    </row>
    <row r="23">
      <c r="A23" t="inlineStr">
        <is>
          <t xml:space="preserve">Target food cost %</t>
        </is>
      </c>
      <c r="H23" s="13">
        <v>0.3</v>
      </c>
    </row>
    <row r="24">
      <c r="A24" t="inlineStr">
        <is>
          <t xml:space="preserve">Price at target food cost</t>
        </is>
      </c>
      <c r="H24" s="3">
        <f>ROUND(H21/H23,2)</f>
        <v>18.23</v>
      </c>
    </row>
    <row r="25">
      <c r="A25" s="2" t="inlineStr">
        <is>
          <t xml:space="preserve">Rounded menu price (next 50 cents)</t>
        </is>
      </c>
      <c r="H25" s="4">
        <f>ROUNDUP(H24*2,0)/2</f>
        <v>18.5</v>
      </c>
    </row>
    <row r="27">
      <c r="A27" t="inlineStr">
        <is>
          <t xml:space="preserve">Current menu price</t>
        </is>
      </c>
      <c r="H27" s="3">
        <v>18</v>
      </c>
    </row>
    <row r="28">
      <c r="A28" t="inlineStr">
        <is>
          <t xml:space="preserve">Food cost % at current price</t>
        </is>
      </c>
      <c r="H28" s="15">
        <f>IF(H27&gt;0,H21/H27,0)</f>
        <v>0.303888888888889</v>
      </c>
    </row>
    <row r="29">
      <c r="A29" t="inlineStr">
        <is>
          <t xml:space="preserve">Gross profit per plate</t>
        </is>
      </c>
      <c r="H29" s="3">
        <f>H27-H21</f>
        <v>12.53</v>
      </c>
    </row>
    <row r="30">
      <c r="A30" t="inlineStr">
        <is>
          <t xml:space="preserve">Check</t>
        </is>
      </c>
      <c r="H30" s="3" t="str">
        <f>IF(H28&gt;H23,"Above target: raise the price or trim the recipe","Within target")</f>
        <v>Above target: raise the price or trim the recipe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restaurant recipe costing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