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ash flow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46.7" customWidth="1"/>
    <col min="2" max="2" width="24.7" customWidth="1"/>
  </cols>
  <sheetData>
    <row r="1">
      <c r="A1" s="2" t="inlineStr">
        <is>
          <t xml:space="preserve">Rental property cash flow</t>
        </is>
      </c>
    </row>
    <row r="2">
      <c r="A2" s="2" t="inlineStr">
        <is>
          <t xml:space="preserve">Purchase and loan</t>
        </is>
      </c>
    </row>
    <row r="3">
      <c r="A3" t="inlineStr">
        <is>
          <t xml:space="preserve">Purchase price</t>
        </is>
      </c>
      <c r="B3" s="3">
        <v>285000</v>
      </c>
    </row>
    <row r="4">
      <c r="A4" t="inlineStr">
        <is>
          <t xml:space="preserve">Down payment %</t>
        </is>
      </c>
      <c r="B4" s="13">
        <v>0.25</v>
      </c>
    </row>
    <row r="5">
      <c r="A5" t="inlineStr">
        <is>
          <t xml:space="preserve">Closing costs and initial repairs</t>
        </is>
      </c>
      <c r="B5" s="3">
        <v>9500</v>
      </c>
    </row>
    <row r="6">
      <c r="A6" t="inlineStr">
        <is>
          <t xml:space="preserve">Interest rate</t>
        </is>
      </c>
      <c r="B6" s="15">
        <v>0.0675</v>
      </c>
    </row>
    <row r="7">
      <c r="A7" t="inlineStr">
        <is>
          <t xml:space="preserve">Loan term (years)</t>
        </is>
      </c>
      <c r="B7">
        <v>30</v>
      </c>
    </row>
    <row r="8">
      <c r="A8" t="inlineStr">
        <is>
          <t xml:space="preserve">Loan amount</t>
        </is>
      </c>
      <c r="B8" s="3">
        <f>B3*(1-B4)</f>
        <v>213750</v>
      </c>
    </row>
    <row r="9">
      <c r="A9" t="inlineStr">
        <is>
          <t xml:space="preserve">Monthly mortgage payment (principal and interest)</t>
        </is>
      </c>
      <c r="B9" s="3">
        <f>ROUND(PMT(B6/12,B7*12,-B8),2)</f>
        <v>1386.38</v>
      </c>
    </row>
    <row r="10">
      <c r="A10" t="inlineStr">
        <is>
          <t xml:space="preserve">Cash invested</t>
        </is>
      </c>
      <c r="B10" s="3">
        <f>B3*B4+B5</f>
        <v>80750</v>
      </c>
    </row>
    <row r="12">
      <c r="A12" s="2" t="inlineStr">
        <is>
          <t xml:space="preserve">Income (monthly)</t>
        </is>
      </c>
    </row>
    <row r="13">
      <c r="A13" t="inlineStr">
        <is>
          <t xml:space="preserve">Rent</t>
        </is>
      </c>
      <c r="B13" s="3">
        <v>2450</v>
      </c>
    </row>
    <row r="14">
      <c r="A14" t="inlineStr">
        <is>
          <t xml:space="preserve">Vacancy allowance %</t>
        </is>
      </c>
      <c r="B14" s="13">
        <v>0.06</v>
      </c>
    </row>
    <row r="15">
      <c r="A15" t="inlineStr">
        <is>
          <t xml:space="preserve">Effective rent</t>
        </is>
      </c>
      <c r="B15" s="3">
        <f>ROUND(B13*(1-B14),2)</f>
        <v>2303</v>
      </c>
    </row>
    <row r="17">
      <c r="A17" s="2" t="inlineStr">
        <is>
          <t xml:space="preserve">Operating expenses</t>
        </is>
      </c>
    </row>
    <row r="18">
      <c r="A18" t="inlineStr">
        <is>
          <t xml:space="preserve">Property tax (per year)</t>
        </is>
      </c>
      <c r="B18" s="3">
        <v>3400</v>
      </c>
    </row>
    <row r="19">
      <c r="A19" t="inlineStr">
        <is>
          <t xml:space="preserve">Insurance (per year)</t>
        </is>
      </c>
      <c r="B19" s="3">
        <v>1380</v>
      </c>
    </row>
    <row r="20">
      <c r="A20" t="inlineStr">
        <is>
          <t xml:space="preserve">Repairs and maintenance (% of rent)</t>
        </is>
      </c>
      <c r="B20" s="13">
        <v>0.08</v>
      </c>
    </row>
    <row r="21">
      <c r="A21" t="inlineStr">
        <is>
          <t xml:space="preserve">Property management (% of rent)</t>
        </is>
      </c>
      <c r="B21" s="13">
        <v>0.08</v>
      </c>
    </row>
    <row r="22">
      <c r="A22" t="inlineStr">
        <is>
          <t xml:space="preserve">HOA (per month)</t>
        </is>
      </c>
      <c r="B22" s="3">
        <v>0</v>
      </c>
    </row>
    <row r="23">
      <c r="A23" t="inlineStr">
        <is>
          <t xml:space="preserve">Utilities you pay (per month)</t>
        </is>
      </c>
      <c r="B23" s="3">
        <v>85</v>
      </c>
    </row>
    <row r="24">
      <c r="A24" t="inlineStr">
        <is>
          <t xml:space="preserve">Operating expenses per month</t>
        </is>
      </c>
      <c r="B24" s="3">
        <f>ROUND(B18/12+B19/12+B13*(B20+B21)+B22+B23,2)</f>
        <v>875.33</v>
      </c>
    </row>
    <row r="26">
      <c r="A26" s="2" t="inlineStr">
        <is>
          <t xml:space="preserve">Results</t>
        </is>
      </c>
    </row>
    <row r="27">
      <c r="A27" t="inlineStr">
        <is>
          <t xml:space="preserve">Net operating income (per month)</t>
        </is>
      </c>
      <c r="B27" s="3">
        <f>B15-B24</f>
        <v>1427.67</v>
      </c>
    </row>
    <row r="28">
      <c r="A28" s="2" t="inlineStr">
        <is>
          <t xml:space="preserve">Cash flow per month</t>
        </is>
      </c>
      <c r="B28" s="4">
        <f>B27-B9</f>
        <v>41.29</v>
      </c>
    </row>
    <row r="29">
      <c r="A29" t="inlineStr">
        <is>
          <t xml:space="preserve">Cash flow per year</t>
        </is>
      </c>
      <c r="B29" s="3">
        <f>B28*12</f>
        <v>495.48</v>
      </c>
    </row>
    <row r="30">
      <c r="A30" t="inlineStr">
        <is>
          <t xml:space="preserve">Cap rate</t>
        </is>
      </c>
      <c r="B30" s="15">
        <f>IF(B3&gt;0,B27*12/B3,0)</f>
        <v>0.0601124210526316</v>
      </c>
    </row>
    <row r="31">
      <c r="A31" t="inlineStr">
        <is>
          <t xml:space="preserve">Cash-on-cash return</t>
        </is>
      </c>
      <c r="B31" s="15">
        <f>IF(B10&gt;0,B29/B10,0)</f>
        <v>0.00613597523219814</v>
      </c>
    </row>
    <row r="32">
      <c r="A32" t="inlineStr">
        <is>
          <t xml:space="preserve">Rent as % of price (the "1% rule" screen)</t>
        </is>
      </c>
      <c r="B32" s="15">
        <f>IF(B3&gt;0,B13/B3,0)</f>
        <v>0.00859649122807018</v>
      </c>
    </row>
    <row r="33">
      <c r="A33" s="2" t="inlineStr">
        <is>
          <t xml:space="preserve">Verdict</t>
        </is>
      </c>
      <c r="B33" s="2" t="str">
        <f>IF(B28&gt;=0,"Cash flow positive","Costs more than it brings in")</f>
        <v>Cash flow positive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rental property cash flow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