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nt roll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7.7" customWidth="1"/>
    <col min="2" max="2" width="12.7" customWidth="1"/>
    <col min="3" max="3" width="13.7" customWidth="1"/>
    <col min="4" max="4" width="13.7" customWidth="1"/>
    <col min="5" max="5" width="13.7" customWidth="1"/>
    <col min="6" max="6" width="11.7" customWidth="1"/>
    <col min="7" max="7" width="15.7" customWidth="1"/>
    <col min="8" max="8" width="13.7" customWidth="1"/>
    <col min="9" max="9" width="3.7" customWidth="1"/>
    <col min="10" max="10" width="28.7" customWidth="1"/>
    <col min="11" max="11" width="14.7" customWidth="1"/>
  </cols>
  <sheetData>
    <row r="1">
      <c r="A1" s="2" t="inlineStr">
        <is>
          <t xml:space="preserve">Unit</t>
        </is>
      </c>
      <c r="B1" s="2" t="inlineStr">
        <is>
          <t xml:space="preserve">Tenant</t>
        </is>
      </c>
      <c r="C1" s="6" t="inlineStr">
        <is>
          <t xml:space="preserve">Lease start</t>
        </is>
      </c>
      <c r="D1" s="6" t="inlineStr">
        <is>
          <t xml:space="preserve">Lease end</t>
        </is>
      </c>
      <c r="E1" s="4" t="inlineStr">
        <is>
          <t xml:space="preserve">Monthly rent</t>
        </is>
      </c>
      <c r="F1" s="2" t="inlineStr">
        <is>
          <t xml:space="preserve">Status</t>
        </is>
      </c>
      <c r="G1" s="4" t="inlineStr">
        <is>
          <t xml:space="preserve">Paid this month</t>
        </is>
      </c>
      <c r="H1" s="4" t="inlineStr">
        <is>
          <t xml:space="preserve">Balance due</t>
        </is>
      </c>
      <c r="J1" s="2" t="inlineStr">
        <is>
          <t xml:space="preserve">As of date</t>
        </is>
      </c>
      <c r="K1" s="6">
        <v>46327</v>
      </c>
    </row>
    <row r="2">
      <c r="A2" t="inlineStr">
        <is>
          <t xml:space="preserve">101</t>
        </is>
      </c>
      <c r="B2" t="inlineStr">
        <is>
          <t xml:space="preserve">Maya</t>
        </is>
      </c>
      <c r="C2" s="5">
        <v>45992</v>
      </c>
      <c r="D2" s="5">
        <v>46356</v>
      </c>
      <c r="E2" s="3">
        <v>1325</v>
      </c>
      <c r="F2" t="inlineStr">
        <is>
          <t xml:space="preserve">Occupied</t>
        </is>
      </c>
      <c r="G2" s="3">
        <v>1325</v>
      </c>
      <c r="H2" s="3">
        <f>IF(F2="Occupied",E2-G2,0)</f>
        <v>0</v>
      </c>
      <c r="J2" t="inlineStr">
        <is>
          <t xml:space="preserve">Units</t>
        </is>
      </c>
      <c r="K2" s="9">
        <f>COUNTA(A2:A13)</f>
        <v>8</v>
      </c>
    </row>
    <row r="3">
      <c r="A3" t="inlineStr">
        <is>
          <t xml:space="preserve">102</t>
        </is>
      </c>
      <c r="B3" t="inlineStr">
        <is>
          <t xml:space="preserve">Luis</t>
        </is>
      </c>
      <c r="C3" s="5">
        <v>46082</v>
      </c>
      <c r="D3" s="5">
        <v>46446</v>
      </c>
      <c r="E3" s="3">
        <v>1295</v>
      </c>
      <c r="F3" t="inlineStr">
        <is>
          <t xml:space="preserve">Occupied</t>
        </is>
      </c>
      <c r="G3" s="3">
        <v>1295</v>
      </c>
      <c r="H3" s="3">
        <f>IF(F3="Occupied",E3-G3,0)</f>
        <v>0</v>
      </c>
      <c r="J3" t="inlineStr">
        <is>
          <t xml:space="preserve">Occupied</t>
        </is>
      </c>
      <c r="K3" s="9">
        <f>COUNTIF(F2:F13,"Occupied")</f>
        <v>6</v>
      </c>
    </row>
    <row r="4">
      <c r="A4" t="inlineStr">
        <is>
          <t xml:space="preserve">103</t>
        </is>
      </c>
      <c r="E4" s="3">
        <v>1350</v>
      </c>
      <c r="F4" t="inlineStr">
        <is>
          <t xml:space="preserve">Vacant</t>
        </is>
      </c>
      <c r="G4" s="3">
        <v>0</v>
      </c>
      <c r="H4" s="3">
        <f>IF(F4="Occupied",E4-G4,0)</f>
        <v>0</v>
      </c>
      <c r="J4" s="2" t="inlineStr">
        <is>
          <t xml:space="preserve">Occupancy</t>
        </is>
      </c>
      <c r="K4" s="14">
        <f>IF(K2&gt;0,K3/K2,0)</f>
        <v>0.75</v>
      </c>
    </row>
    <row r="5">
      <c r="A5" t="inlineStr">
        <is>
          <t xml:space="preserve">104</t>
        </is>
      </c>
      <c r="B5" t="inlineStr">
        <is>
          <t xml:space="preserve">Aisha</t>
        </is>
      </c>
      <c r="C5" s="5">
        <v>46188</v>
      </c>
      <c r="D5" s="5">
        <v>46552</v>
      </c>
      <c r="E5" s="3">
        <v>1340</v>
      </c>
      <c r="F5" t="inlineStr">
        <is>
          <t xml:space="preserve">Occupied</t>
        </is>
      </c>
      <c r="G5" s="3">
        <v>1000</v>
      </c>
      <c r="H5" s="3">
        <f>IF(F5="Occupied",E5-G5,0)</f>
        <v>340</v>
      </c>
      <c r="J5" t="inlineStr">
        <is>
          <t xml:space="preserve">Rent if fully occupied</t>
        </is>
      </c>
      <c r="K5" s="3">
        <f>SUM(E2:E13)</f>
        <v>10755</v>
      </c>
    </row>
    <row r="6">
      <c r="A6" t="inlineStr">
        <is>
          <t xml:space="preserve">201</t>
        </is>
      </c>
      <c r="B6" t="inlineStr">
        <is>
          <t xml:space="preserve">Tom</t>
        </is>
      </c>
      <c r="C6" s="5">
        <v>45901</v>
      </c>
      <c r="D6" s="5">
        <v>46387</v>
      </c>
      <c r="E6" s="3">
        <v>1310</v>
      </c>
      <c r="F6" t="inlineStr">
        <is>
          <t xml:space="preserve">Occupied</t>
        </is>
      </c>
      <c r="G6" s="3">
        <v>1310</v>
      </c>
      <c r="H6" s="3">
        <f>IF(F6="Occupied",E6-G6,0)</f>
        <v>0</v>
      </c>
      <c r="J6" t="inlineStr">
        <is>
          <t xml:space="preserve">Rent from occupied units</t>
        </is>
      </c>
      <c r="K6" s="3">
        <f>SUMIF(F2:F13,"Occupied",E2:E13)</f>
        <v>8025</v>
      </c>
    </row>
    <row r="7">
      <c r="A7" t="inlineStr">
        <is>
          <t xml:space="preserve">202</t>
        </is>
      </c>
      <c r="B7" t="inlineStr">
        <is>
          <t xml:space="preserve">Nina</t>
        </is>
      </c>
      <c r="C7" s="5">
        <v>46023</v>
      </c>
      <c r="D7" s="5">
        <v>46387</v>
      </c>
      <c r="E7" s="3">
        <v>1360</v>
      </c>
      <c r="F7" t="inlineStr">
        <is>
          <t xml:space="preserve">Occupied</t>
        </is>
      </c>
      <c r="G7" s="3">
        <v>1360</v>
      </c>
      <c r="H7" s="3">
        <f>IF(F7="Occupied",E7-G7,0)</f>
        <v>0</v>
      </c>
      <c r="J7" t="inlineStr">
        <is>
          <t xml:space="preserve">Vacancy loss this month</t>
        </is>
      </c>
      <c r="K7" s="3">
        <f>K5-K6</f>
        <v>2730</v>
      </c>
    </row>
    <row r="8">
      <c r="A8" t="inlineStr">
        <is>
          <t xml:space="preserve">203</t>
        </is>
      </c>
      <c r="B8" t="inlineStr">
        <is>
          <t xml:space="preserve">Omar</t>
        </is>
      </c>
      <c r="C8" s="5">
        <v>46235</v>
      </c>
      <c r="D8" s="5">
        <v>46599</v>
      </c>
      <c r="E8" s="3">
        <v>1395</v>
      </c>
      <c r="F8" t="inlineStr">
        <is>
          <t xml:space="preserve">Occupied</t>
        </is>
      </c>
      <c r="G8" s="3">
        <v>0</v>
      </c>
      <c r="H8" s="3">
        <f>IF(F8="Occupied",E8-G8,0)</f>
        <v>1395</v>
      </c>
      <c r="J8" t="inlineStr">
        <is>
          <t xml:space="preserve">Collected</t>
        </is>
      </c>
      <c r="K8" s="3">
        <f>SUM(G2:G13)</f>
        <v>6290</v>
      </c>
    </row>
    <row r="9">
      <c r="A9" t="inlineStr">
        <is>
          <t xml:space="preserve">204</t>
        </is>
      </c>
      <c r="E9" s="3">
        <v>1380</v>
      </c>
      <c r="F9" t="inlineStr">
        <is>
          <t xml:space="preserve">Vacant</t>
        </is>
      </c>
      <c r="G9" s="3">
        <v>0</v>
      </c>
      <c r="H9" s="3">
        <f>IF(F9="Occupied",E9-G9,0)</f>
        <v>0</v>
      </c>
      <c r="J9" s="2" t="inlineStr">
        <is>
          <t xml:space="preserve">Outstanding</t>
        </is>
      </c>
      <c r="K9" s="4">
        <f>SUM(H2:H13)</f>
        <v>1735</v>
      </c>
    </row>
    <row r="10">
      <c r="H10" s="3">
        <f>IF(F10="Occupied",E10-G10,0)</f>
        <v>0</v>
      </c>
      <c r="J10" s="2" t="inlineStr">
        <is>
          <t xml:space="preserve">Leases ending within 90 days</t>
        </is>
      </c>
      <c r="K10" s="10">
        <f>COUNTIFS(D2:D13,"&gt;="&amp;K1,D2:D13,"&lt;="&amp;(K1+90))</f>
        <v>3</v>
      </c>
    </row>
    <row r="11">
      <c r="H11" s="3">
        <f>IF(F11="Occupied",E11-G11,0)</f>
        <v>0</v>
      </c>
    </row>
    <row r="12">
      <c r="H12" s="3">
        <f>IF(F12="Occupied",E12-G12,0)</f>
        <v>0</v>
      </c>
    </row>
    <row r="13">
      <c r="H13" s="3">
        <f>IF(F13="Occupied",E13-G13,0)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rent roll template for 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