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sk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32.7" customWidth="1"/>
    <col min="2" max="2" width="18.7" customWidth="1"/>
    <col min="3" max="3" width="12.7" customWidth="1"/>
    <col min="4" max="4" width="12.7" customWidth="1"/>
    <col min="5" max="5" width="12.7" customWidth="1"/>
    <col min="6" max="6" width="12.7" customWidth="1"/>
    <col min="7" max="7" width="10.7" customWidth="1"/>
    <col min="8" max="8" width="16.7" customWidth="1"/>
    <col min="9" max="9" width="11.7" customWidth="1"/>
  </cols>
  <sheetData>
    <row r="1">
      <c r="A1" s="2" t="inlineStr">
        <is>
          <t xml:space="preserve">Project task tracker</t>
        </is>
      </c>
    </row>
    <row r="2">
      <c r="A2" t="inlineStr">
        <is>
          <t xml:space="preserve">Project</t>
        </is>
      </c>
      <c r="B2" t="inlineStr">
        <is>
          <t xml:space="preserve">Website relaunch</t>
        </is>
      </c>
    </row>
    <row r="3">
      <c r="A3" t="inlineStr">
        <is>
          <t xml:space="preserve">Status date</t>
        </is>
      </c>
      <c r="B3" s="5">
        <v>46328</v>
      </c>
      <c r="D3" s="5" t="inlineStr">
        <is>
          <t xml:space="preserve">Due soon = within (days)</t>
        </is>
      </c>
      <c r="G3" s="9">
        <v>7</v>
      </c>
    </row>
    <row r="5">
      <c r="A5" s="2" t="inlineStr">
        <is>
          <t xml:space="preserve">Task</t>
        </is>
      </c>
      <c r="B5" s="2" t="inlineStr">
        <is>
          <t xml:space="preserve">Owner</t>
        </is>
      </c>
      <c r="C5" s="6" t="inlineStr">
        <is>
          <t xml:space="preserve">Start</t>
        </is>
      </c>
      <c r="D5" s="6" t="inlineStr">
        <is>
          <t xml:space="preserve">Due</t>
        </is>
      </c>
      <c r="E5" s="6" t="inlineStr">
        <is>
          <t xml:space="preserve">Done on</t>
        </is>
      </c>
      <c r="F5" s="2" t="inlineStr">
        <is>
          <t xml:space="preserve">Status</t>
        </is>
      </c>
      <c r="G5" s="14" t="inlineStr">
        <is>
          <t xml:space="preserve">% done</t>
        </is>
      </c>
      <c r="H5" s="10" t="inlineStr">
        <is>
          <t xml:space="preserve">Days late</t>
        </is>
      </c>
      <c r="I5" s="2" t="inlineStr">
        <is>
          <t xml:space="preserve">Flag</t>
        </is>
      </c>
    </row>
    <row r="6">
      <c r="A6" t="inlineStr">
        <is>
          <t xml:space="preserve">Kickoff and goals</t>
        </is>
      </c>
      <c r="B6" t="inlineStr">
        <is>
          <t xml:space="preserve">Maya</t>
        </is>
      </c>
      <c r="C6" s="5">
        <v>46266</v>
      </c>
      <c r="D6" s="5">
        <v>46270</v>
      </c>
      <c r="E6" s="5">
        <v>46269</v>
      </c>
      <c r="F6" t="inlineStr">
        <is>
          <t xml:space="preserve">Done</t>
        </is>
      </c>
      <c r="G6" s="13">
        <v>1</v>
      </c>
      <c r="H6" s="9">
        <f>IF(A6="","",IF(F6="Done",MAX(0,E6-D6),MAX(0,$B$3-D6)))</f>
        <v>0</v>
      </c>
      <c r="I6" t="str">
        <f>IF(A6="","",IF(F6="Done",IF(H6&gt;0,"Done late","Done"),IF(H6&gt;0,"Overdue",IF(F6="Blocked","Blocked",IF(D6-$B$3&lt;=$G$3,"Due soon",IF(AND(F6="Not started",C6-$B$3&lt;0),"Late start","On track"))))))</f>
        <v>Done</v>
      </c>
    </row>
    <row r="7">
      <c r="A7" t="inlineStr">
        <is>
          <t xml:space="preserve">Content audit</t>
        </is>
      </c>
      <c r="B7" t="inlineStr">
        <is>
          <t xml:space="preserve">Luis</t>
        </is>
      </c>
      <c r="C7" s="5">
        <v>46273</v>
      </c>
      <c r="D7" s="5">
        <v>46283</v>
      </c>
      <c r="E7" s="5">
        <v>46288</v>
      </c>
      <c r="F7" t="inlineStr">
        <is>
          <t xml:space="preserve">Done</t>
        </is>
      </c>
      <c r="G7" s="13">
        <v>1</v>
      </c>
      <c r="H7" s="9">
        <f>IF(A7="","",IF(F7="Done",MAX(0,E7-D7),MAX(0,$B$3-D7)))</f>
        <v>5</v>
      </c>
      <c r="I7" t="str">
        <f>IF(A7="","",IF(F7="Done",IF(H7&gt;0,"Done late","Done"),IF(H7&gt;0,"Overdue",IF(F7="Blocked","Blocked",IF(D7-$B$3&lt;=$G$3,"Due soon",IF(AND(F7="Not started",C7-$B$3&lt;0),"Late start","On track"))))))</f>
        <v>Done late</v>
      </c>
    </row>
    <row r="8">
      <c r="A8" t="inlineStr">
        <is>
          <t xml:space="preserve">Sitemap and navigation</t>
        </is>
      </c>
      <c r="B8" t="inlineStr">
        <is>
          <t xml:space="preserve">Maya</t>
        </is>
      </c>
      <c r="C8" s="5">
        <v>46279</v>
      </c>
      <c r="D8" s="5">
        <v>46290</v>
      </c>
      <c r="E8" s="5">
        <v>46290</v>
      </c>
      <c r="F8" t="inlineStr">
        <is>
          <t xml:space="preserve">Done</t>
        </is>
      </c>
      <c r="G8" s="13">
        <v>1</v>
      </c>
      <c r="H8" s="9">
        <f>IF(A8="","",IF(F8="Done",MAX(0,E8-D8),MAX(0,$B$3-D8)))</f>
        <v>0</v>
      </c>
      <c r="I8" t="str">
        <f>IF(A8="","",IF(F8="Done",IF(H8&gt;0,"Done late","Done"),IF(H8&gt;0,"Overdue",IF(F8="Blocked","Blocked",IF(D8-$B$3&lt;=$G$3,"Due soon",IF(AND(F8="Not started",C8-$B$3&lt;0),"Late start","On track"))))))</f>
        <v>Done</v>
      </c>
    </row>
    <row r="9">
      <c r="A9" t="inlineStr">
        <is>
          <t xml:space="preserve">Wireframes</t>
        </is>
      </c>
      <c r="B9" t="inlineStr">
        <is>
          <t xml:space="preserve">Tara</t>
        </is>
      </c>
      <c r="C9" s="5">
        <v>46286</v>
      </c>
      <c r="D9" s="5">
        <v>46304</v>
      </c>
      <c r="E9" s="5">
        <v>46303</v>
      </c>
      <c r="F9" t="inlineStr">
        <is>
          <t xml:space="preserve">Done</t>
        </is>
      </c>
      <c r="G9" s="13">
        <v>1</v>
      </c>
      <c r="H9" s="9">
        <f>IF(A9="","",IF(F9="Done",MAX(0,E9-D9),MAX(0,$B$3-D9)))</f>
        <v>0</v>
      </c>
      <c r="I9" t="str">
        <f>IF(A9="","",IF(F9="Done",IF(H9&gt;0,"Done late","Done"),IF(H9&gt;0,"Overdue",IF(F9="Blocked","Blocked",IF(D9-$B$3&lt;=$G$3,"Due soon",IF(AND(F9="Not started",C9-$B$3&lt;0),"Late start","On track"))))))</f>
        <v>Done</v>
      </c>
    </row>
    <row r="10">
      <c r="A10" t="inlineStr">
        <is>
          <t xml:space="preserve">Visual design</t>
        </is>
      </c>
      <c r="B10" t="inlineStr">
        <is>
          <t xml:space="preserve">Tara</t>
        </is>
      </c>
      <c r="C10" s="5">
        <v>46300</v>
      </c>
      <c r="D10" s="5">
        <v>46318</v>
      </c>
      <c r="F10" t="inlineStr">
        <is>
          <t xml:space="preserve">In progress</t>
        </is>
      </c>
      <c r="G10" s="13">
        <v>0.8</v>
      </c>
      <c r="H10" s="9">
        <f>IF(A10="","",IF(F10="Done",MAX(0,E10-D10),MAX(0,$B$3-D10)))</f>
        <v>10</v>
      </c>
      <c r="I10" t="str">
        <f>IF(A10="","",IF(F10="Done",IF(H10&gt;0,"Done late","Done"),IF(H10&gt;0,"Overdue",IF(F10="Blocked","Blocked",IF(D10-$B$3&lt;=$G$3,"Due soon",IF(AND(F10="Not started",C10-$B$3&lt;0),"Late start","On track"))))))</f>
        <v>Overdue</v>
      </c>
    </row>
    <row r="11">
      <c r="A11" t="inlineStr">
        <is>
          <t xml:space="preserve">Copywriting: product pages</t>
        </is>
      </c>
      <c r="B11" t="inlineStr">
        <is>
          <t xml:space="preserve">Luis</t>
        </is>
      </c>
      <c r="C11" s="5">
        <v>46300</v>
      </c>
      <c r="D11" s="5">
        <v>46325</v>
      </c>
      <c r="F11" t="inlineStr">
        <is>
          <t xml:space="preserve">In progress</t>
        </is>
      </c>
      <c r="G11" s="13">
        <v>0.6</v>
      </c>
      <c r="H11" s="9">
        <f>IF(A11="","",IF(F11="Done",MAX(0,E11-D11),MAX(0,$B$3-D11)))</f>
        <v>3</v>
      </c>
      <c r="I11" t="str">
        <f>IF(A11="","",IF(F11="Done",IF(H11&gt;0,"Done late","Done"),IF(H11&gt;0,"Overdue",IF(F11="Blocked","Blocked",IF(D11-$B$3&lt;=$G$3,"Due soon",IF(AND(F11="Not started",C11-$B$3&lt;0),"Late start","On track"))))))</f>
        <v>Overdue</v>
      </c>
    </row>
    <row r="12">
      <c r="A12" t="inlineStr">
        <is>
          <t xml:space="preserve">Copywriting: blog migration</t>
        </is>
      </c>
      <c r="B12" t="inlineStr">
        <is>
          <t xml:space="preserve">Luis</t>
        </is>
      </c>
      <c r="C12" s="5">
        <v>46314</v>
      </c>
      <c r="D12" s="5">
        <v>46339</v>
      </c>
      <c r="F12" t="inlineStr">
        <is>
          <t xml:space="preserve">Not started</t>
        </is>
      </c>
      <c r="G12" s="13">
        <v>0</v>
      </c>
      <c r="H12" s="9">
        <f>IF(A12="","",IF(F12="Done",MAX(0,E12-D12),MAX(0,$B$3-D12)))</f>
        <v>0</v>
      </c>
      <c r="I12" t="str">
        <f>IF(A12="","",IF(F12="Done",IF(H12&gt;0,"Done late","Done"),IF(H12&gt;0,"Overdue",IF(F12="Blocked","Blocked",IF(D12-$B$3&lt;=$G$3,"Due soon",IF(AND(F12="Not started",C12-$B$3&lt;0),"Late start","On track"))))))</f>
        <v>Late start</v>
      </c>
    </row>
    <row r="13">
      <c r="A13" t="inlineStr">
        <is>
          <t xml:space="preserve">Product photography</t>
        </is>
      </c>
      <c r="B13" t="inlineStr">
        <is>
          <t xml:space="preserve">Jess</t>
        </is>
      </c>
      <c r="C13" s="5">
        <v>46307</v>
      </c>
      <c r="D13" s="5">
        <v>46323</v>
      </c>
      <c r="E13" s="5">
        <v>46322</v>
      </c>
      <c r="F13" t="inlineStr">
        <is>
          <t xml:space="preserve">Done</t>
        </is>
      </c>
      <c r="G13" s="13">
        <v>1</v>
      </c>
      <c r="H13" s="9">
        <f>IF(A13="","",IF(F13="Done",MAX(0,E13-D13),MAX(0,$B$3-D13)))</f>
        <v>0</v>
      </c>
      <c r="I13" t="str">
        <f>IF(A13="","",IF(F13="Done",IF(H13&gt;0,"Done late","Done"),IF(H13&gt;0,"Overdue",IF(F13="Blocked","Blocked",IF(D13-$B$3&lt;=$G$3,"Due soon",IF(AND(F13="Not started",C13-$B$3&lt;0),"Late start","On track"))))))</f>
        <v>Done</v>
      </c>
    </row>
    <row r="14">
      <c r="A14" t="inlineStr">
        <is>
          <t xml:space="preserve">CMS setup</t>
        </is>
      </c>
      <c r="B14" t="inlineStr">
        <is>
          <t xml:space="preserve">Omar</t>
        </is>
      </c>
      <c r="C14" s="5">
        <v>46307</v>
      </c>
      <c r="D14" s="5">
        <v>46325</v>
      </c>
      <c r="E14" s="5">
        <v>46324</v>
      </c>
      <c r="F14" t="inlineStr">
        <is>
          <t xml:space="preserve">Done</t>
        </is>
      </c>
      <c r="G14" s="13">
        <v>1</v>
      </c>
      <c r="H14" s="9">
        <f>IF(A14="","",IF(F14="Done",MAX(0,E14-D14),MAX(0,$B$3-D14)))</f>
        <v>0</v>
      </c>
      <c r="I14" t="str">
        <f>IF(A14="","",IF(F14="Done",IF(H14&gt;0,"Done late","Done"),IF(H14&gt;0,"Overdue",IF(F14="Blocked","Blocked",IF(D14-$B$3&lt;=$G$3,"Due soon",IF(AND(F14="Not started",C14-$B$3&lt;0),"Late start","On track"))))))</f>
        <v>Done</v>
      </c>
    </row>
    <row r="15">
      <c r="A15" t="inlineStr">
        <is>
          <t xml:space="preserve">Front-end build</t>
        </is>
      </c>
      <c r="B15" t="inlineStr">
        <is>
          <t xml:space="preserve">Omar</t>
        </is>
      </c>
      <c r="C15" s="5">
        <v>46321</v>
      </c>
      <c r="D15" s="5">
        <v>46346</v>
      </c>
      <c r="F15" t="inlineStr">
        <is>
          <t xml:space="preserve">In progress</t>
        </is>
      </c>
      <c r="G15" s="13">
        <v>0.25</v>
      </c>
      <c r="H15" s="9">
        <f>IF(A15="","",IF(F15="Done",MAX(0,E15-D15),MAX(0,$B$3-D15)))</f>
        <v>0</v>
      </c>
      <c r="I15" t="str">
        <f>IF(A15="","",IF(F15="Done",IF(H15&gt;0,"Done late","Done"),IF(H15&gt;0,"Overdue",IF(F15="Blocked","Blocked",IF(D15-$B$3&lt;=$G$3,"Due soon",IF(AND(F15="Not started",C15-$B$3&lt;0),"Late start","On track"))))))</f>
        <v>On track</v>
      </c>
    </row>
    <row r="16">
      <c r="A16" t="inlineStr">
        <is>
          <t xml:space="preserve">Product data import</t>
        </is>
      </c>
      <c r="B16" t="inlineStr">
        <is>
          <t xml:space="preserve">Omar</t>
        </is>
      </c>
      <c r="C16" s="5">
        <v>46328</v>
      </c>
      <c r="D16" s="5">
        <v>46332</v>
      </c>
      <c r="F16" t="inlineStr">
        <is>
          <t xml:space="preserve">Not started</t>
        </is>
      </c>
      <c r="G16" s="13">
        <v>0</v>
      </c>
      <c r="H16" s="9">
        <f>IF(A16="","",IF(F16="Done",MAX(0,E16-D16),MAX(0,$B$3-D16)))</f>
        <v>0</v>
      </c>
      <c r="I16" t="str">
        <f>IF(A16="","",IF(F16="Done",IF(H16&gt;0,"Done late","Done"),IF(H16&gt;0,"Overdue",IF(F16="Blocked","Blocked",IF(D16-$B$3&lt;=$G$3,"Due soon",IF(AND(F16="Not started",C16-$B$3&lt;0),"Late start","On track"))))))</f>
        <v>Due soon</v>
      </c>
    </row>
    <row r="17">
      <c r="A17" t="inlineStr">
        <is>
          <t xml:space="preserve">Redirect map (old to new URLs)</t>
        </is>
      </c>
      <c r="B17" t="inlineStr">
        <is>
          <t xml:space="preserve">Maya</t>
        </is>
      </c>
      <c r="C17" s="5">
        <v>46321</v>
      </c>
      <c r="D17" s="5">
        <v>46332</v>
      </c>
      <c r="F17" t="inlineStr">
        <is>
          <t xml:space="preserve">Blocked</t>
        </is>
      </c>
      <c r="G17" s="13">
        <v>0.3</v>
      </c>
      <c r="H17" s="9">
        <f>IF(A17="","",IF(F17="Done",MAX(0,E17-D17),MAX(0,$B$3-D17)))</f>
        <v>0</v>
      </c>
      <c r="I17" t="str">
        <f>IF(A17="","",IF(F17="Done",IF(H17&gt;0,"Done late","Done"),IF(H17&gt;0,"Overdue",IF(F17="Blocked","Blocked",IF(D17-$B$3&lt;=$G$3,"Due soon",IF(AND(F17="Not started",C17-$B$3&lt;0),"Late start","On track"))))))</f>
        <v>Blocked</v>
      </c>
    </row>
    <row r="18">
      <c r="A18" t="inlineStr">
        <is>
          <t xml:space="preserve">Analytics and tracking</t>
        </is>
      </c>
      <c r="B18" t="inlineStr">
        <is>
          <t xml:space="preserve">Jess</t>
        </is>
      </c>
      <c r="C18" s="5">
        <v>46335</v>
      </c>
      <c r="D18" s="5">
        <v>46339</v>
      </c>
      <c r="F18" t="inlineStr">
        <is>
          <t xml:space="preserve">Not started</t>
        </is>
      </c>
      <c r="G18" s="13">
        <v>0</v>
      </c>
      <c r="H18" s="9">
        <f>IF(A18="","",IF(F18="Done",MAX(0,E18-D18),MAX(0,$B$3-D18)))</f>
        <v>0</v>
      </c>
      <c r="I18" t="str">
        <f>IF(A18="","",IF(F18="Done",IF(H18&gt;0,"Done late","Done"),IF(H18&gt;0,"Overdue",IF(F18="Blocked","Blocked",IF(D18-$B$3&lt;=$G$3,"Due soon",IF(AND(F18="Not started",C18-$B$3&lt;0),"Late start","On track"))))))</f>
        <v>On track</v>
      </c>
    </row>
    <row r="19">
      <c r="A19" t="inlineStr">
        <is>
          <t xml:space="preserve">QA and browser testing</t>
        </is>
      </c>
      <c r="B19" t="inlineStr">
        <is>
          <t xml:space="preserve">Tara</t>
        </is>
      </c>
      <c r="C19" s="5">
        <v>46342</v>
      </c>
      <c r="D19" s="5">
        <v>46351</v>
      </c>
      <c r="F19" t="inlineStr">
        <is>
          <t xml:space="preserve">Not started</t>
        </is>
      </c>
      <c r="G19" s="13">
        <v>0</v>
      </c>
      <c r="H19" s="9">
        <f>IF(A19="","",IF(F19="Done",MAX(0,E19-D19),MAX(0,$B$3-D19)))</f>
        <v>0</v>
      </c>
      <c r="I19" t="str">
        <f>IF(A19="","",IF(F19="Done",IF(H19&gt;0,"Done late","Done"),IF(H19&gt;0,"Overdue",IF(F19="Blocked","Blocked",IF(D19-$B$3&lt;=$G$3,"Due soon",IF(AND(F19="Not started",C19-$B$3&lt;0),"Late start","On track"))))))</f>
        <v>On track</v>
      </c>
    </row>
    <row r="20">
      <c r="A20" t="inlineStr">
        <is>
          <t xml:space="preserve">SEO checks</t>
        </is>
      </c>
      <c r="B20" t="inlineStr">
        <is>
          <t xml:space="preserve">Maya</t>
        </is>
      </c>
      <c r="C20" s="5">
        <v>46342</v>
      </c>
      <c r="D20" s="5">
        <v>46350</v>
      </c>
      <c r="F20" t="inlineStr">
        <is>
          <t xml:space="preserve">Not started</t>
        </is>
      </c>
      <c r="G20" s="13">
        <v>0</v>
      </c>
      <c r="H20" s="9">
        <f>IF(A20="","",IF(F20="Done",MAX(0,E20-D20),MAX(0,$B$3-D20)))</f>
        <v>0</v>
      </c>
      <c r="I20" t="str">
        <f>IF(A20="","",IF(F20="Done",IF(H20&gt;0,"Done late","Done"),IF(H20&gt;0,"Overdue",IF(F20="Blocked","Blocked",IF(D20-$B$3&lt;=$G$3,"Due soon",IF(AND(F20="Not started",C20-$B$3&lt;0),"Late start","On track"))))))</f>
        <v>On track</v>
      </c>
    </row>
    <row r="21">
      <c r="A21" t="inlineStr">
        <is>
          <t xml:space="preserve">Launch</t>
        </is>
      </c>
      <c r="B21" t="inlineStr">
        <is>
          <t xml:space="preserve">Maya</t>
        </is>
      </c>
      <c r="C21" s="5">
        <v>46356</v>
      </c>
      <c r="D21" s="5">
        <v>46356</v>
      </c>
      <c r="F21" t="inlineStr">
        <is>
          <t xml:space="preserve">Not started</t>
        </is>
      </c>
      <c r="G21" s="13">
        <v>0</v>
      </c>
      <c r="H21" s="9">
        <f>IF(A21="","",IF(F21="Done",MAX(0,E21-D21),MAX(0,$B$3-D21)))</f>
        <v>0</v>
      </c>
      <c r="I21" t="str">
        <f>IF(A21="","",IF(F21="Done",IF(H21&gt;0,"Done late","Done"),IF(H21&gt;0,"Overdue",IF(F21="Blocked","Blocked",IF(D21-$B$3&lt;=$G$3,"Due soon",IF(AND(F21="Not started",C21-$B$3&lt;0),"Late start","On track"))))))</f>
        <v>On track</v>
      </c>
    </row>
    <row r="22">
      <c r="H22" s="9" t="str">
        <f>IF(A22="","",IF(F22="Done",MAX(0,E22-D22),MAX(0,$B$3-D22)))</f>
        <v/>
      </c>
      <c r="I22" t="str">
        <f>IF(A22="","",IF(F22="Done",IF(H22&gt;0,"Done late","Done"),IF(H22&gt;0,"Overdue",IF(F22="Blocked","Blocked",IF(D22-$B$3&lt;=$G$3,"Due soon",IF(AND(F22="Not started",C22-$B$3&lt;0),"Late start","On track"))))))</f>
        <v/>
      </c>
    </row>
    <row r="23">
      <c r="H23" s="9" t="str">
        <f>IF(A23="","",IF(F23="Done",MAX(0,E23-D23),MAX(0,$B$3-D23)))</f>
        <v/>
      </c>
      <c r="I23" t="str">
        <f>IF(A23="","",IF(F23="Done",IF(H23&gt;0,"Done late","Done"),IF(H23&gt;0,"Overdue",IF(F23="Blocked","Blocked",IF(D23-$B$3&lt;=$G$3,"Due soon",IF(AND(F23="Not started",C23-$B$3&lt;0),"Late start","On track"))))))</f>
        <v/>
      </c>
    </row>
    <row r="24">
      <c r="H24" s="9" t="str">
        <f>IF(A24="","",IF(F24="Done",MAX(0,E24-D24),MAX(0,$B$3-D24)))</f>
        <v/>
      </c>
      <c r="I24" t="str">
        <f>IF(A24="","",IF(F24="Done",IF(H24&gt;0,"Done late","Done"),IF(H24&gt;0,"Overdue",IF(F24="Blocked","Blocked",IF(D24-$B$3&lt;=$G$3,"Due soon",IF(AND(F24="Not started",C24-$B$3&lt;0),"Late start","On track"))))))</f>
        <v/>
      </c>
    </row>
    <row r="25">
      <c r="H25" s="9" t="str">
        <f>IF(A25="","",IF(F25="Done",MAX(0,E25-D25),MAX(0,$B$3-D25)))</f>
        <v/>
      </c>
      <c r="I25" t="str">
        <f>IF(A25="","",IF(F25="Done",IF(H25&gt;0,"Done late","Done"),IF(H25&gt;0,"Overdue",IF(F25="Blocked","Blocked",IF(D25-$B$3&lt;=$G$3,"Due soon",IF(AND(F25="Not started",C25-$B$3&lt;0),"Late start","On track"))))))</f>
        <v/>
      </c>
    </row>
    <row r="28">
      <c r="A28" s="2" t="inlineStr">
        <is>
          <t xml:space="preserve">Summary</t>
        </is>
      </c>
      <c r="D28" s="6" t="inlineStr">
        <is>
          <t xml:space="preserve">Owner</t>
        </is>
      </c>
      <c r="E28" s="6" t="inlineStr">
        <is>
          <t xml:space="preserve">Open tasks</t>
        </is>
      </c>
      <c r="F28" s="2" t="inlineStr">
        <is>
          <t xml:space="preserve">Overdue</t>
        </is>
      </c>
      <c r="G28" s="14" t="inlineStr">
        <is>
          <t xml:space="preserve">Days late (total)</t>
        </is>
      </c>
    </row>
    <row r="29">
      <c r="A29" t="inlineStr">
        <is>
          <t xml:space="preserve">Tasks</t>
        </is>
      </c>
      <c r="B29">
        <f>COUNTA(A6:A25)</f>
        <v>16</v>
      </c>
      <c r="D29" s="5" t="inlineStr">
        <is>
          <t xml:space="preserve">Maya</t>
        </is>
      </c>
      <c r="E29" s="9">
        <f>COUNTIFS($B$6:$B$25,D29,$F$6:$F$25,"&lt;&gt;Done")</f>
        <v>3</v>
      </c>
      <c r="F29" s="9">
        <f>COUNTIFS($B$6:$B$25,D29,$I$6:$I$25,"Overdue")</f>
        <v>0</v>
      </c>
      <c r="G29" s="9">
        <f>SUMIF($B$6:$B$25,D29,$H$6:$H$25)</f>
        <v>0</v>
      </c>
    </row>
    <row r="30">
      <c r="A30" t="inlineStr">
        <is>
          <t xml:space="preserve">Done</t>
        </is>
      </c>
      <c r="B30">
        <f>COUNTIF(F6:F25,"Done")</f>
        <v>6</v>
      </c>
      <c r="D30" s="5" t="inlineStr">
        <is>
          <t xml:space="preserve">Luis</t>
        </is>
      </c>
      <c r="E30" s="9">
        <f>COUNTIFS($B$6:$B$25,D30,$F$6:$F$25,"&lt;&gt;Done")</f>
        <v>2</v>
      </c>
      <c r="F30" s="9">
        <f>COUNTIFS($B$6:$B$25,D30,$I$6:$I$25,"Overdue")</f>
        <v>1</v>
      </c>
      <c r="G30" s="9">
        <f>SUMIF($B$6:$B$25,D30,$H$6:$H$25)</f>
        <v>8</v>
      </c>
    </row>
    <row r="31">
      <c r="A31" t="inlineStr">
        <is>
          <t xml:space="preserve">In progress</t>
        </is>
      </c>
      <c r="B31">
        <f>COUNTIF(F6:F25,"In progress")</f>
        <v>3</v>
      </c>
      <c r="D31" s="5" t="inlineStr">
        <is>
          <t xml:space="preserve">Tara</t>
        </is>
      </c>
      <c r="E31" s="9">
        <f>COUNTIFS($B$6:$B$25,D31,$F$6:$F$25,"&lt;&gt;Done")</f>
        <v>2</v>
      </c>
      <c r="F31" s="9">
        <f>COUNTIFS($B$6:$B$25,D31,$I$6:$I$25,"Overdue")</f>
        <v>1</v>
      </c>
      <c r="G31" s="9">
        <f>SUMIF($B$6:$B$25,D31,$H$6:$H$25)</f>
        <v>10</v>
      </c>
    </row>
    <row r="32">
      <c r="A32" t="inlineStr">
        <is>
          <t xml:space="preserve">Not started</t>
        </is>
      </c>
      <c r="B32">
        <f>COUNTIF(F6:F25,"Not started")</f>
        <v>6</v>
      </c>
      <c r="D32" s="5" t="inlineStr">
        <is>
          <t xml:space="preserve">Jess</t>
        </is>
      </c>
      <c r="E32" s="9">
        <f>COUNTIFS($B$6:$B$25,D32,$F$6:$F$25,"&lt;&gt;Done")</f>
        <v>1</v>
      </c>
      <c r="F32" s="9">
        <f>COUNTIFS($B$6:$B$25,D32,$I$6:$I$25,"Overdue")</f>
        <v>0</v>
      </c>
      <c r="G32" s="9">
        <f>SUMIF($B$6:$B$25,D32,$H$6:$H$25)</f>
        <v>0</v>
      </c>
    </row>
    <row r="33">
      <c r="A33" t="inlineStr">
        <is>
          <t xml:space="preserve">Blocked</t>
        </is>
      </c>
      <c r="B33">
        <f>COUNTIF(F6:F25,"Blocked")</f>
        <v>1</v>
      </c>
      <c r="D33" s="5" t="inlineStr">
        <is>
          <t xml:space="preserve">Omar</t>
        </is>
      </c>
      <c r="E33" s="9">
        <f>COUNTIFS($B$6:$B$25,D33,$F$6:$F$25,"&lt;&gt;Done")</f>
        <v>2</v>
      </c>
      <c r="F33" s="9">
        <f>COUNTIFS($B$6:$B$25,D33,$I$6:$I$25,"Overdue")</f>
        <v>0</v>
      </c>
      <c r="G33" s="9">
        <f>SUMIF($B$6:$B$25,D33,$H$6:$H$25)</f>
        <v>0</v>
      </c>
    </row>
    <row r="34">
      <c r="A34" t="inlineStr">
        <is>
          <t xml:space="preserve">Overdue now</t>
        </is>
      </c>
      <c r="B34">
        <f>COUNTIF(I6:I25,"Overdue")</f>
        <v>2</v>
      </c>
    </row>
    <row r="35">
      <c r="A35" t="inlineStr">
        <is>
          <t xml:space="preserve">Due soon</t>
        </is>
      </c>
      <c r="B35">
        <f>COUNTIF(I6:I25,"Due soon")</f>
        <v>1</v>
      </c>
    </row>
    <row r="36">
      <c r="A36" t="inlineStr">
        <is>
          <t xml:space="preserve">Overall progress</t>
        </is>
      </c>
      <c r="B36" s="13">
        <f>IF(B29=0,0,SUM(G6:G25)/B29)</f>
        <v>0.496875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project task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