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isk registe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7" customWidth="1"/>
    <col min="2" max="2" width="50.7" customWidth="1"/>
    <col min="3" max="3" width="10.7" customWidth="1"/>
    <col min="4" max="4" width="16.7" customWidth="1"/>
    <col min="5" max="5" width="13.7" customWidth="1"/>
    <col min="6" max="6" width="8.7" customWidth="1"/>
    <col min="7" max="7" width="10.7" customWidth="1"/>
    <col min="8" max="8" width="13.7" customWidth="1"/>
    <col min="9" max="9" width="9.7" customWidth="1"/>
  </cols>
  <sheetData>
    <row r="1">
      <c r="A1" s="2" t="inlineStr">
        <is>
          <t xml:space="preserve">Risk register</t>
        </is>
      </c>
    </row>
    <row r="2">
      <c r="A2" t="inlineStr">
        <is>
          <t xml:space="preserve">Project</t>
        </is>
      </c>
      <c r="B2" t="inlineStr">
        <is>
          <t xml:space="preserve">Website relaunch</t>
        </is>
      </c>
    </row>
    <row r="3">
      <c r="A3" t="inlineStr">
        <is>
          <t xml:space="preserve">As of</t>
        </is>
      </c>
      <c r="B3" s="5">
        <v>46328</v>
      </c>
    </row>
    <row r="5">
      <c r="A5" s="2" t="inlineStr">
        <is>
          <t xml:space="preserve">ID</t>
        </is>
      </c>
      <c r="B5" s="2" t="inlineStr">
        <is>
          <t xml:space="preserve">Risk</t>
        </is>
      </c>
      <c r="C5" s="2" t="inlineStr">
        <is>
          <t xml:space="preserve">Owner</t>
        </is>
      </c>
      <c r="D5" s="2" t="inlineStr">
        <is>
          <t xml:space="preserve">Likelihood (1-5)</t>
        </is>
      </c>
      <c r="E5" s="2" t="inlineStr">
        <is>
          <t xml:space="preserve">Impact (1-5)</t>
        </is>
      </c>
      <c r="F5" s="10" t="inlineStr">
        <is>
          <t xml:space="preserve">Score</t>
        </is>
      </c>
      <c r="G5" s="2" t="inlineStr">
        <is>
          <t xml:space="preserve">Rating</t>
        </is>
      </c>
      <c r="H5" s="6" t="inlineStr">
        <is>
          <t xml:space="preserve">Next review</t>
        </is>
      </c>
      <c r="I5" s="2" t="inlineStr">
        <is>
          <t xml:space="preserve">Status</t>
        </is>
      </c>
    </row>
    <row r="6">
      <c r="A6" t="inlineStr">
        <is>
          <t xml:space="preserve">R-01</t>
        </is>
      </c>
      <c r="B6" t="inlineStr">
        <is>
          <t xml:space="preserve">Client content arrives late</t>
        </is>
      </c>
      <c r="C6" t="inlineStr">
        <is>
          <t xml:space="preserve">Jon</t>
        </is>
      </c>
      <c r="D6">
        <v>4</v>
      </c>
      <c r="E6">
        <v>4</v>
      </c>
      <c r="F6" s="9">
        <f>IF(D6="","",D6*E6)</f>
        <v>16</v>
      </c>
      <c r="G6" t="str">
        <f>IF(F6="","",_xlfn.IFS(F6&gt;=15,"High",F6&gt;=8,"Medium",TRUE,"Low"))</f>
        <v>High</v>
      </c>
      <c r="H6" s="5">
        <v>46332</v>
      </c>
      <c r="I6" t="inlineStr">
        <is>
          <t xml:space="preserve">Open</t>
        </is>
      </c>
    </row>
    <row r="7">
      <c r="A7" t="inlineStr">
        <is>
          <t xml:space="preserve">R-02</t>
        </is>
      </c>
      <c r="B7" t="inlineStr">
        <is>
          <t xml:space="preserve">Key developer unavailable during build</t>
        </is>
      </c>
      <c r="C7" t="inlineStr">
        <is>
          <t xml:space="preserve">Luis</t>
        </is>
      </c>
      <c r="D7">
        <v>2</v>
      </c>
      <c r="E7">
        <v>5</v>
      </c>
      <c r="F7" s="9">
        <f>IF(D7="","",D7*E7)</f>
        <v>10</v>
      </c>
      <c r="G7" t="str">
        <f>IF(F7="","",_xlfn.IFS(F7&gt;=15,"High",F7&gt;=8,"Medium",TRUE,"Low"))</f>
        <v>Medium</v>
      </c>
      <c r="H7" s="5">
        <v>46335</v>
      </c>
      <c r="I7" t="inlineStr">
        <is>
          <t xml:space="preserve">Open</t>
        </is>
      </c>
    </row>
    <row r="8">
      <c r="A8" t="inlineStr">
        <is>
          <t xml:space="preserve">R-03</t>
        </is>
      </c>
      <c r="B8" t="inlineStr">
        <is>
          <t xml:space="preserve">Redirects missed, search traffic drops after launch</t>
        </is>
      </c>
      <c r="C8" t="inlineStr">
        <is>
          <t xml:space="preserve">Jon</t>
        </is>
      </c>
      <c r="D8">
        <v>3</v>
      </c>
      <c r="E8">
        <v>4</v>
      </c>
      <c r="F8" s="9">
        <f>IF(D8="","",D8*E8)</f>
        <v>12</v>
      </c>
      <c r="G8" t="str">
        <f>IF(F8="","",_xlfn.IFS(F8&gt;=15,"High",F8&gt;=8,"Medium",TRUE,"Low"))</f>
        <v>Medium</v>
      </c>
      <c r="H8" s="5">
        <v>46325</v>
      </c>
      <c r="I8" t="inlineStr">
        <is>
          <t xml:space="preserve">Open</t>
        </is>
      </c>
    </row>
    <row r="9">
      <c r="A9" t="inlineStr">
        <is>
          <t xml:space="preserve">R-04</t>
        </is>
      </c>
      <c r="B9" t="inlineStr">
        <is>
          <t xml:space="preserve">Stakeholders request new pages after design sign-off</t>
        </is>
      </c>
      <c r="C9" t="inlineStr">
        <is>
          <t xml:space="preserve">Maya</t>
        </is>
      </c>
      <c r="D9">
        <v>4</v>
      </c>
      <c r="E9">
        <v>3</v>
      </c>
      <c r="F9" s="9">
        <f>IF(D9="","",D9*E9)</f>
        <v>12</v>
      </c>
      <c r="G9" t="str">
        <f>IF(F9="","",_xlfn.IFS(F9&gt;=15,"High",F9&gt;=8,"Medium",TRUE,"Low"))</f>
        <v>Medium</v>
      </c>
      <c r="H9" s="5">
        <v>46339</v>
      </c>
      <c r="I9" t="inlineStr">
        <is>
          <t xml:space="preserve">Open</t>
        </is>
      </c>
    </row>
    <row r="10">
      <c r="A10" t="inlineStr">
        <is>
          <t xml:space="preserve">R-05</t>
        </is>
      </c>
      <c r="B10" t="inlineStr">
        <is>
          <t xml:space="preserve">Hosting migration needs extra security review</t>
        </is>
      </c>
      <c r="C10" t="inlineStr">
        <is>
          <t xml:space="preserve">Luis</t>
        </is>
      </c>
      <c r="D10">
        <v>2</v>
      </c>
      <c r="E10">
        <v>3</v>
      </c>
      <c r="F10" s="9">
        <f>IF(D10="","",D10*E10)</f>
        <v>6</v>
      </c>
      <c r="G10" t="str">
        <f>IF(F10="","",_xlfn.IFS(F10&gt;=15,"High",F10&gt;=8,"Medium",TRUE,"Low"))</f>
        <v>Low</v>
      </c>
      <c r="H10" s="5">
        <v>46346</v>
      </c>
      <c r="I10" t="inlineStr">
        <is>
          <t xml:space="preserve">Open</t>
        </is>
      </c>
    </row>
    <row r="11">
      <c r="A11" t="inlineStr">
        <is>
          <t xml:space="preserve">R-06</t>
        </is>
      </c>
      <c r="B11" t="inlineStr">
        <is>
          <t xml:space="preserve">Accessibility issues found late in QA</t>
        </is>
      </c>
      <c r="C11" t="inlineStr">
        <is>
          <t xml:space="preserve">Maya</t>
        </is>
      </c>
      <c r="D11">
        <v>3</v>
      </c>
      <c r="E11">
        <v>3</v>
      </c>
      <c r="F11" s="9">
        <f>IF(D11="","",D11*E11)</f>
        <v>9</v>
      </c>
      <c r="G11" t="str">
        <f>IF(F11="","",_xlfn.IFS(F11&gt;=15,"High",F11&gt;=8,"Medium",TRUE,"Low"))</f>
        <v>Medium</v>
      </c>
      <c r="H11" s="5">
        <v>46353</v>
      </c>
      <c r="I11" t="inlineStr">
        <is>
          <t xml:space="preserve">Open</t>
        </is>
      </c>
    </row>
    <row r="12">
      <c r="A12" t="inlineStr">
        <is>
          <t xml:space="preserve">R-07</t>
        </is>
      </c>
      <c r="B12" t="inlineStr">
        <is>
          <t xml:space="preserve">Stock photo licences not cleared</t>
        </is>
      </c>
      <c r="C12" t="inlineStr">
        <is>
          <t xml:space="preserve">Priya</t>
        </is>
      </c>
      <c r="D12">
        <v>2</v>
      </c>
      <c r="E12">
        <v>2</v>
      </c>
      <c r="F12" s="9">
        <f>IF(D12="","",D12*E12)</f>
        <v>4</v>
      </c>
      <c r="G12" t="str">
        <f>IF(F12="","",_xlfn.IFS(F12&gt;=15,"High",F12&gt;=8,"Medium",TRUE,"Low"))</f>
        <v>Low</v>
      </c>
      <c r="H12" s="5">
        <v>46318</v>
      </c>
      <c r="I12" t="inlineStr">
        <is>
          <t xml:space="preserve">Closed</t>
        </is>
      </c>
    </row>
    <row r="13">
      <c r="A13" t="inlineStr">
        <is>
          <t xml:space="preserve">R-08</t>
        </is>
      </c>
      <c r="B13" t="inlineStr">
        <is>
          <t xml:space="preserve">Brand guidelines change mid-project</t>
        </is>
      </c>
      <c r="C13" t="inlineStr">
        <is>
          <t xml:space="preserve">Priya</t>
        </is>
      </c>
      <c r="D13">
        <v>1</v>
      </c>
      <c r="E13">
        <v>4</v>
      </c>
      <c r="F13" s="9">
        <f>IF(D13="","",D13*E13)</f>
        <v>4</v>
      </c>
      <c r="G13" t="str">
        <f>IF(F13="","",_xlfn.IFS(F13&gt;=15,"High",F13&gt;=8,"Medium",TRUE,"Low"))</f>
        <v>Low</v>
      </c>
      <c r="H13" s="5">
        <v>46356</v>
      </c>
      <c r="I13" t="inlineStr">
        <is>
          <t xml:space="preserve">Open</t>
        </is>
      </c>
    </row>
    <row r="14">
      <c r="A14" t="inlineStr">
        <is>
          <t xml:space="preserve">R-09</t>
        </is>
      </c>
      <c r="B14" t="inlineStr">
        <is>
          <t xml:space="preserve">Analytics tracking breaks on new templates</t>
        </is>
      </c>
      <c r="C14" t="inlineStr">
        <is>
          <t xml:space="preserve">Luis</t>
        </is>
      </c>
      <c r="D14">
        <v>3</v>
      </c>
      <c r="E14">
        <v>2</v>
      </c>
      <c r="F14" s="9">
        <f>IF(D14="","",D14*E14)</f>
        <v>6</v>
      </c>
      <c r="G14" t="str">
        <f>IF(F14="","",_xlfn.IFS(F14&gt;=15,"High",F14&gt;=8,"Medium",TRUE,"Low"))</f>
        <v>Low</v>
      </c>
      <c r="H14" s="5">
        <v>46351</v>
      </c>
      <c r="I14" t="inlineStr">
        <is>
          <t xml:space="preserve">Open</t>
        </is>
      </c>
    </row>
    <row r="15">
      <c r="F15" s="9" t="str">
        <f>IF(D15="","",D15*E15)</f>
        <v/>
      </c>
      <c r="G15" t="str">
        <f>IF(F15="","",_xlfn.IFS(F15&gt;=15,"High",F15&gt;=8,"Medium",TRUE,"Low"))</f>
        <v/>
      </c>
    </row>
    <row r="16">
      <c r="F16" s="9" t="str">
        <f>IF(D16="","",D16*E16)</f>
        <v/>
      </c>
      <c r="G16" t="str">
        <f>IF(F16="","",_xlfn.IFS(F16&gt;=15,"High",F16&gt;=8,"Medium",TRUE,"Low"))</f>
        <v/>
      </c>
    </row>
    <row r="17">
      <c r="F17" s="9" t="str">
        <f>IF(D17="","",D17*E17)</f>
        <v/>
      </c>
      <c r="G17" t="str">
        <f>IF(F17="","",_xlfn.IFS(F17&gt;=15,"High",F17&gt;=8,"Medium",TRUE,"Low"))</f>
        <v/>
      </c>
    </row>
    <row r="19">
      <c r="A19" s="2" t="inlineStr">
        <is>
          <t xml:space="preserve">Open risks</t>
        </is>
      </c>
      <c r="B19" s="2">
        <f>COUNTIF(I6:I17,"Open")</f>
        <v>8</v>
      </c>
    </row>
    <row r="20">
      <c r="A20" t="inlineStr">
        <is>
          <t xml:space="preserve">Open high risks</t>
        </is>
      </c>
      <c r="B20">
        <f>COUNTIFS(G6:G17,"High",I6:I17,"Open")</f>
        <v>1</v>
      </c>
    </row>
    <row r="21">
      <c r="A21" t="inlineStr">
        <is>
          <t xml:space="preserve">Open medium risks</t>
        </is>
      </c>
      <c r="B21">
        <f>COUNTIFS(G6:G17,"Medium",I6:I17,"Open")</f>
        <v>4</v>
      </c>
    </row>
    <row r="22">
      <c r="A22" t="inlineStr">
        <is>
          <t xml:space="preserve">Reviews overdue</t>
        </is>
      </c>
      <c r="B22">
        <f>COUNTIFS(H6:H17,"&lt;"&amp;B3,I6:I17,"Open")</f>
        <v>1</v>
      </c>
    </row>
    <row r="23">
      <c r="A23" s="2" t="inlineStr">
        <is>
          <t xml:space="preserve">Risk RAG</t>
        </is>
      </c>
      <c r="B23" s="2" t="str">
        <f>_xlfn.IFS(B20&gt;0,"Red",B21&gt;0,"Amber",TRUE,"Green")</f>
        <v>Red</v>
      </c>
    </row>
    <row r="25">
      <c r="A25" s="2" t="inlineStr">
        <is>
          <t xml:space="preserve">Open risks: likelihood (rows) x impact (columns)</t>
        </is>
      </c>
    </row>
    <row r="26">
      <c r="B26">
        <v>1</v>
      </c>
      <c r="C26">
        <v>2</v>
      </c>
      <c r="D26">
        <v>3</v>
      </c>
      <c r="E26">
        <v>4</v>
      </c>
      <c r="F26" s="9">
        <v>5</v>
      </c>
    </row>
    <row r="27">
      <c r="A27">
        <v>5</v>
      </c>
      <c r="B27">
        <f>COUNTIFS($D$6:$D$17,$A27,$E$6:$E$17,B$26,$I$6:$I$17,"Open")</f>
        <v>0</v>
      </c>
      <c r="C27">
        <f>COUNTIFS($D$6:$D$17,$A27,$E$6:$E$17,C$26,$I$6:$I$17,"Open")</f>
        <v>0</v>
      </c>
      <c r="D27">
        <f>COUNTIFS($D$6:$D$17,$A27,$E$6:$E$17,D$26,$I$6:$I$17,"Open")</f>
        <v>0</v>
      </c>
      <c r="E27">
        <f>COUNTIFS($D$6:$D$17,$A27,$E$6:$E$17,E$26,$I$6:$I$17,"Open")</f>
        <v>0</v>
      </c>
      <c r="F27" s="9">
        <f>COUNTIFS($D$6:$D$17,$A27,$E$6:$E$17,F$26,$I$6:$I$17,"Open")</f>
        <v>0</v>
      </c>
    </row>
    <row r="28">
      <c r="A28">
        <v>4</v>
      </c>
      <c r="B28">
        <f>COUNTIFS($D$6:$D$17,$A28,$E$6:$E$17,B$26,$I$6:$I$17,"Open")</f>
        <v>0</v>
      </c>
      <c r="C28">
        <f>COUNTIFS($D$6:$D$17,$A28,$E$6:$E$17,C$26,$I$6:$I$17,"Open")</f>
        <v>0</v>
      </c>
      <c r="D28">
        <f>COUNTIFS($D$6:$D$17,$A28,$E$6:$E$17,D$26,$I$6:$I$17,"Open")</f>
        <v>1</v>
      </c>
      <c r="E28">
        <f>COUNTIFS($D$6:$D$17,$A28,$E$6:$E$17,E$26,$I$6:$I$17,"Open")</f>
        <v>1</v>
      </c>
      <c r="F28" s="9">
        <f>COUNTIFS($D$6:$D$17,$A28,$E$6:$E$17,F$26,$I$6:$I$17,"Open")</f>
        <v>0</v>
      </c>
    </row>
    <row r="29">
      <c r="A29">
        <v>3</v>
      </c>
      <c r="B29">
        <f>COUNTIFS($D$6:$D$17,$A29,$E$6:$E$17,B$26,$I$6:$I$17,"Open")</f>
        <v>0</v>
      </c>
      <c r="C29">
        <f>COUNTIFS($D$6:$D$17,$A29,$E$6:$E$17,C$26,$I$6:$I$17,"Open")</f>
        <v>1</v>
      </c>
      <c r="D29">
        <f>COUNTIFS($D$6:$D$17,$A29,$E$6:$E$17,D$26,$I$6:$I$17,"Open")</f>
        <v>1</v>
      </c>
      <c r="E29">
        <f>COUNTIFS($D$6:$D$17,$A29,$E$6:$E$17,E$26,$I$6:$I$17,"Open")</f>
        <v>1</v>
      </c>
      <c r="F29" s="9">
        <f>COUNTIFS($D$6:$D$17,$A29,$E$6:$E$17,F$26,$I$6:$I$17,"Open")</f>
        <v>0</v>
      </c>
    </row>
    <row r="30">
      <c r="A30">
        <v>2</v>
      </c>
      <c r="B30">
        <f>COUNTIFS($D$6:$D$17,$A30,$E$6:$E$17,B$26,$I$6:$I$17,"Open")</f>
        <v>0</v>
      </c>
      <c r="C30">
        <f>COUNTIFS($D$6:$D$17,$A30,$E$6:$E$17,C$26,$I$6:$I$17,"Open")</f>
        <v>0</v>
      </c>
      <c r="D30">
        <f>COUNTIFS($D$6:$D$17,$A30,$E$6:$E$17,D$26,$I$6:$I$17,"Open")</f>
        <v>1</v>
      </c>
      <c r="E30">
        <f>COUNTIFS($D$6:$D$17,$A30,$E$6:$E$17,E$26,$I$6:$I$17,"Open")</f>
        <v>0</v>
      </c>
      <c r="F30" s="9">
        <f>COUNTIFS($D$6:$D$17,$A30,$E$6:$E$17,F$26,$I$6:$I$17,"Open")</f>
        <v>1</v>
      </c>
    </row>
    <row r="31">
      <c r="A31">
        <v>1</v>
      </c>
      <c r="B31">
        <f>COUNTIFS($D$6:$D$17,$A31,$E$6:$E$17,B$26,$I$6:$I$17,"Open")</f>
        <v>0</v>
      </c>
      <c r="C31">
        <f>COUNTIFS($D$6:$D$17,$A31,$E$6:$E$17,C$26,$I$6:$I$17,"Open")</f>
        <v>0</v>
      </c>
      <c r="D31">
        <f>COUNTIFS($D$6:$D$17,$A31,$E$6:$E$17,D$26,$I$6:$I$17,"Open")</f>
        <v>0</v>
      </c>
      <c r="E31">
        <f>COUNTIFS($D$6:$D$17,$A31,$E$6:$E$17,E$26,$I$6:$I$17,"Open")</f>
        <v>1</v>
      </c>
      <c r="F31" s="9">
        <f>COUNTIFS($D$6:$D$17,$A31,$E$6:$E$17,F$26,$I$6:$I$17,"Open")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project risk register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