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ying tim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7" customWidth="1"/>
    <col min="2" max="2" width="8.7" customWidth="1"/>
    <col min="3" max="3" width="8.7" customWidth="1"/>
    <col min="4" max="4" width="8.7" customWidth="1"/>
    <col min="5" max="5" width="8.7" customWidth="1"/>
    <col min="6" max="6" width="8.7" customWidth="1"/>
    <col min="7" max="7" width="8.7" customWidth="1"/>
    <col min="8" max="8" width="8.7" customWidth="1"/>
    <col min="9" max="9" width="8.7" customWidth="1"/>
    <col min="10" max="10" width="13.7" customWidth="1"/>
    <col min="11" max="11" width="13.7" customWidth="1"/>
    <col min="12" max="12" width="16.7" customWidth="1"/>
    <col min="13" max="13" width="17.7" customWidth="1"/>
    <col min="14" max="14" width="15.7" customWidth="1"/>
    <col min="15" max="15" width="3.7" customWidth="1"/>
    <col min="16" max="16" width="28.7" customWidth="1"/>
    <col min="17" max="17" width="8.7" customWidth="1"/>
  </cols>
  <sheetData>
    <row r="1">
      <c r="A1" s="2" t="inlineStr">
        <is>
          <t xml:space="preserve">Player</t>
        </is>
      </c>
      <c r="B1" s="10" t="inlineStr">
        <is>
          <t xml:space="preserve">Game 1</t>
        </is>
      </c>
      <c r="C1" s="10" t="inlineStr">
        <is>
          <t xml:space="preserve">Game 2</t>
        </is>
      </c>
      <c r="D1" s="10" t="inlineStr">
        <is>
          <t xml:space="preserve">Game 3</t>
        </is>
      </c>
      <c r="E1" s="10" t="inlineStr">
        <is>
          <t xml:space="preserve">Game 4</t>
        </is>
      </c>
      <c r="F1" s="10" t="inlineStr">
        <is>
          <t xml:space="preserve">Game 5</t>
        </is>
      </c>
      <c r="G1" s="10" t="inlineStr">
        <is>
          <t xml:space="preserve">Game 6</t>
        </is>
      </c>
      <c r="H1" s="10" t="inlineStr">
        <is>
          <t xml:space="preserve">Game 7</t>
        </is>
      </c>
      <c r="I1" s="10" t="inlineStr">
        <is>
          <t xml:space="preserve">Game 8</t>
        </is>
      </c>
      <c r="J1" s="10" t="inlineStr">
        <is>
          <t xml:space="preserve">Games played</t>
        </is>
      </c>
      <c r="K1" s="10" t="inlineStr">
        <is>
          <t xml:space="preserve">Total minutes</t>
        </is>
      </c>
      <c r="L1" s="8" t="inlineStr">
        <is>
          <t xml:space="preserve">Minutes per game</t>
        </is>
      </c>
      <c r="M1" s="14" t="inlineStr">
        <is>
          <t xml:space="preserve">Share of available</t>
        </is>
      </c>
      <c r="N1" s="2" t="inlineStr">
        <is>
          <t xml:space="preserve">Check</t>
        </is>
      </c>
      <c r="P1" s="2" t="inlineStr">
        <is>
          <t xml:space="preserve">Game length (minutes)</t>
        </is>
      </c>
      <c r="Q1" s="2">
        <v>40</v>
      </c>
    </row>
    <row r="2">
      <c r="A2" t="inlineStr">
        <is>
          <t xml:space="preserve">Maya</t>
        </is>
      </c>
      <c r="B2" s="9">
        <v>24</v>
      </c>
      <c r="C2" s="9">
        <v>22</v>
      </c>
      <c r="D2" s="9">
        <v>26</v>
      </c>
      <c r="E2" s="9">
        <v>20</v>
      </c>
      <c r="F2" s="9">
        <v>24</v>
      </c>
      <c r="G2" s="9">
        <v>23</v>
      </c>
      <c r="J2" s="9">
        <f>COUNTIF(B2:I2,"&gt;0")</f>
        <v>6</v>
      </c>
      <c r="K2" s="9">
        <f>SUM(B2:I2)</f>
        <v>139</v>
      </c>
      <c r="L2" s="7">
        <f>IF(J2=0,0,ROUND(K2/J2,1))</f>
        <v>23.2</v>
      </c>
      <c r="M2" s="13">
        <f>IF($Q$5=0,0,K2/$Q$5)</f>
        <v>0.115833333333333</v>
      </c>
      <c r="N2" t="str">
        <f>IF(J2=0,"",IF(L2&lt;$Q$4*$Q$6,"Needs minutes",""))</f>
        <v/>
      </c>
      <c r="P2" t="inlineStr">
        <is>
          <t xml:space="preserve">Players on the field or court</t>
        </is>
      </c>
      <c r="Q2">
        <v>5</v>
      </c>
    </row>
    <row r="3">
      <c r="A3" t="inlineStr">
        <is>
          <t xml:space="preserve">Jordan</t>
        </is>
      </c>
      <c r="B3" s="9">
        <v>22</v>
      </c>
      <c r="C3" s="9">
        <v>20</v>
      </c>
      <c r="D3" s="9">
        <v>24</v>
      </c>
      <c r="E3" s="9">
        <v>22</v>
      </c>
      <c r="F3" s="9">
        <v>21</v>
      </c>
      <c r="G3" s="9">
        <v>24</v>
      </c>
      <c r="J3" s="9">
        <f>COUNTIF(B3:I3,"&gt;0")</f>
        <v>6</v>
      </c>
      <c r="K3" s="9">
        <f>SUM(B3:I3)</f>
        <v>133</v>
      </c>
      <c r="L3" s="7">
        <f>IF(J3=0,0,ROUND(K3/J3,1))</f>
        <v>22.2</v>
      </c>
      <c r="M3" s="13">
        <f>IF($Q$5=0,0,K3/$Q$5)</f>
        <v>0.110833333333333</v>
      </c>
      <c r="N3" t="str">
        <f>IF(J3=0,"",IF(L3&lt;$Q$4*$Q$6,"Needs minutes",""))</f>
        <v/>
      </c>
    </row>
    <row r="4">
      <c r="A4" t="inlineStr">
        <is>
          <t xml:space="preserve">Ava</t>
        </is>
      </c>
      <c r="B4" s="9">
        <v>20</v>
      </c>
      <c r="D4" s="9">
        <v>22</v>
      </c>
      <c r="E4" s="9">
        <v>18</v>
      </c>
      <c r="F4" s="9">
        <v>20</v>
      </c>
      <c r="G4" s="9">
        <v>21</v>
      </c>
      <c r="J4" s="9">
        <f>COUNTIF(B4:I4,"&gt;0")</f>
        <v>5</v>
      </c>
      <c r="K4" s="9">
        <f>SUM(B4:I4)</f>
        <v>101</v>
      </c>
      <c r="L4" s="7">
        <f>IF(J4=0,0,ROUND(K4/J4,1))</f>
        <v>20.2</v>
      </c>
      <c r="M4" s="13">
        <f>IF($Q$5=0,0,K4/$Q$5)</f>
        <v>0.0841666666666667</v>
      </c>
      <c r="N4" t="str">
        <f>IF(J4=0,"",IF(L4&lt;$Q$4*$Q$6,"Needs minutes",""))</f>
        <v/>
      </c>
      <c r="P4" t="inlineStr">
        <is>
          <t xml:space="preserve">Fair minutes per game</t>
        </is>
      </c>
      <c r="Q4" s="7">
        <f>ROUND(Q1*Q2/COUNTA(A2:A13),1)</f>
        <v>16.7</v>
      </c>
    </row>
    <row r="5">
      <c r="A5" t="inlineStr">
        <is>
          <t xml:space="preserve">Leo</t>
        </is>
      </c>
      <c r="B5" s="9">
        <v>21</v>
      </c>
      <c r="C5" s="9">
        <v>24</v>
      </c>
      <c r="D5" s="9">
        <v>20</v>
      </c>
      <c r="E5" s="9">
        <v>23</v>
      </c>
      <c r="F5" s="9">
        <v>22</v>
      </c>
      <c r="G5" s="9">
        <v>20</v>
      </c>
      <c r="J5" s="9">
        <f>COUNTIF(B5:I5,"&gt;0")</f>
        <v>6</v>
      </c>
      <c r="K5" s="9">
        <f>SUM(B5:I5)</f>
        <v>130</v>
      </c>
      <c r="L5" s="7">
        <f>IF(J5=0,0,ROUND(K5/J5,1))</f>
        <v>21.7</v>
      </c>
      <c r="M5" s="13">
        <f>IF($Q$5=0,0,K5/$Q$5)</f>
        <v>0.108333333333333</v>
      </c>
      <c r="N5" t="str">
        <f>IF(J5=0,"",IF(L5&lt;$Q$4*$Q$6,"Needs minutes",""))</f>
        <v/>
      </c>
      <c r="P5" t="inlineStr">
        <is>
          <t xml:space="preserve">Minutes available so far</t>
        </is>
      </c>
      <c r="Q5" s="9">
        <f>Q1*Q2*COUNTIF(B15:I15,"&gt;0")</f>
        <v>1200</v>
      </c>
    </row>
    <row r="6">
      <c r="A6" t="inlineStr">
        <is>
          <t xml:space="preserve">Sam</t>
        </is>
      </c>
      <c r="B6" s="9">
        <v>14</v>
      </c>
      <c r="C6" s="9">
        <v>16</v>
      </c>
      <c r="D6" s="9">
        <v>10</v>
      </c>
      <c r="E6" s="9">
        <v>17</v>
      </c>
      <c r="F6" s="9">
        <v>13</v>
      </c>
      <c r="G6" s="9">
        <v>12</v>
      </c>
      <c r="J6" s="9">
        <f>COUNTIF(B6:I6,"&gt;0")</f>
        <v>6</v>
      </c>
      <c r="K6" s="9">
        <f>SUM(B6:I6)</f>
        <v>82</v>
      </c>
      <c r="L6" s="7">
        <f>IF(J6=0,0,ROUND(K6/J6,1))</f>
        <v>13.7</v>
      </c>
      <c r="M6" s="13">
        <f>IF($Q$5=0,0,K6/$Q$5)</f>
        <v>0.0683333333333333</v>
      </c>
      <c r="N6" t="str">
        <f>IF(J6=0,"",IF(L6&lt;$Q$4*$Q$6,"Needs minutes",""))</f>
        <v/>
      </c>
      <c r="P6" t="inlineStr">
        <is>
          <t xml:space="preserve">Flag below this share of fair</t>
        </is>
      </c>
      <c r="Q6" s="13">
        <v>0.6</v>
      </c>
    </row>
    <row r="7">
      <c r="A7" t="inlineStr">
        <is>
          <t xml:space="preserve">Priya</t>
        </is>
      </c>
      <c r="B7" s="9">
        <v>16</v>
      </c>
      <c r="C7" s="9">
        <v>18</v>
      </c>
      <c r="D7" s="9">
        <v>15</v>
      </c>
      <c r="E7" s="9">
        <v>19</v>
      </c>
      <c r="F7" s="9">
        <v>16</v>
      </c>
      <c r="G7" s="9">
        <v>18</v>
      </c>
      <c r="J7" s="9">
        <f>COUNTIF(B7:I7,"&gt;0")</f>
        <v>6</v>
      </c>
      <c r="K7" s="9">
        <f>SUM(B7:I7)</f>
        <v>102</v>
      </c>
      <c r="L7" s="7">
        <f>IF(J7=0,0,ROUND(K7/J7,1))</f>
        <v>17</v>
      </c>
      <c r="M7" s="13">
        <f>IF($Q$5=0,0,K7/$Q$5)</f>
        <v>0.085</v>
      </c>
      <c r="N7" t="str">
        <f>IF(J7=0,"",IF(L7&lt;$Q$4*$Q$6,"Needs minutes",""))</f>
        <v/>
      </c>
    </row>
    <row r="8">
      <c r="A8" t="inlineStr">
        <is>
          <t xml:space="preserve">Eli</t>
        </is>
      </c>
      <c r="B8" s="9">
        <v>10</v>
      </c>
      <c r="C8" s="9">
        <v>14</v>
      </c>
      <c r="E8" s="9">
        <v>9</v>
      </c>
      <c r="F8" s="9">
        <v>11</v>
      </c>
      <c r="G8" s="9">
        <v>10</v>
      </c>
      <c r="J8" s="9">
        <f>COUNTIF(B8:I8,"&gt;0")</f>
        <v>5</v>
      </c>
      <c r="K8" s="9">
        <f>SUM(B8:I8)</f>
        <v>54</v>
      </c>
      <c r="L8" s="7">
        <f>IF(J8=0,0,ROUND(K8/J8,1))</f>
        <v>10.8</v>
      </c>
      <c r="M8" s="13">
        <f>IF($Q$5=0,0,K8/$Q$5)</f>
        <v>0.045</v>
      </c>
      <c r="N8" t="str">
        <f>IF(J8=0,"",IF(L8&lt;$Q$4*$Q$6,"Needs minutes",""))</f>
        <v/>
      </c>
      <c r="P8" t="inlineStr">
        <is>
          <t xml:space="preserve">Most minutes per game</t>
        </is>
      </c>
      <c r="Q8" s="7">
        <f>MAX(L2:L13)</f>
        <v>23.2</v>
      </c>
    </row>
    <row r="9">
      <c r="A9" t="inlineStr">
        <is>
          <t xml:space="preserve">Noah</t>
        </is>
      </c>
      <c r="B9" s="9">
        <v>15</v>
      </c>
      <c r="C9" s="9">
        <v>18</v>
      </c>
      <c r="D9" s="9">
        <v>16</v>
      </c>
      <c r="E9" s="9">
        <v>15</v>
      </c>
      <c r="F9" s="9">
        <v>15</v>
      </c>
      <c r="G9" s="9">
        <v>14</v>
      </c>
      <c r="J9" s="9">
        <f>COUNTIF(B9:I9,"&gt;0")</f>
        <v>6</v>
      </c>
      <c r="K9" s="9">
        <f>SUM(B9:I9)</f>
        <v>93</v>
      </c>
      <c r="L9" s="7">
        <f>IF(J9=0,0,ROUND(K9/J9,1))</f>
        <v>15.5</v>
      </c>
      <c r="M9" s="13">
        <f>IF($Q$5=0,0,K9/$Q$5)</f>
        <v>0.0775</v>
      </c>
      <c r="N9" t="str">
        <f>IF(J9=0,"",IF(L9&lt;$Q$4*$Q$6,"Needs minutes",""))</f>
        <v/>
      </c>
      <c r="P9" t="inlineStr">
        <is>
          <t xml:space="preserve">Fewest minutes per game</t>
        </is>
      </c>
      <c r="Q9" s="7">
        <f>MIN(L2:L13)</f>
        <v>9.2</v>
      </c>
    </row>
    <row r="10">
      <c r="A10" t="inlineStr">
        <is>
          <t xml:space="preserve">Zoe</t>
        </is>
      </c>
      <c r="B10" s="9">
        <v>18</v>
      </c>
      <c r="C10" s="9">
        <v>19</v>
      </c>
      <c r="D10" s="9">
        <v>19</v>
      </c>
      <c r="E10" s="9">
        <v>16</v>
      </c>
      <c r="F10" s="9">
        <v>18</v>
      </c>
      <c r="G10" s="9">
        <v>17</v>
      </c>
      <c r="J10" s="9">
        <f>COUNTIF(B10:I10,"&gt;0")</f>
        <v>6</v>
      </c>
      <c r="K10" s="9">
        <f>SUM(B10:I10)</f>
        <v>107</v>
      </c>
      <c r="L10" s="7">
        <f>IF(J10=0,0,ROUND(K10/J10,1))</f>
        <v>17.8</v>
      </c>
      <c r="M10" s="13">
        <f>IF($Q$5=0,0,K10/$Q$5)</f>
        <v>0.0891666666666667</v>
      </c>
      <c r="N10" t="str">
        <f>IF(J10=0,"",IF(L10&lt;$Q$4*$Q$6,"Needs minutes",""))</f>
        <v/>
      </c>
      <c r="P10" s="2" t="inlineStr">
        <is>
          <t xml:space="preserve">Players flagged</t>
        </is>
      </c>
      <c r="Q10" s="10">
        <f>COUNTIF(N2:N13,"Needs minutes")</f>
        <v>1</v>
      </c>
    </row>
    <row r="11">
      <c r="A11" t="inlineStr">
        <is>
          <t xml:space="preserve">Kai</t>
        </is>
      </c>
      <c r="B11" s="9">
        <v>8</v>
      </c>
      <c r="C11" s="9">
        <v>12</v>
      </c>
      <c r="D11" s="9">
        <v>9</v>
      </c>
      <c r="F11" s="9">
        <v>8</v>
      </c>
      <c r="G11" s="9">
        <v>9</v>
      </c>
      <c r="J11" s="9">
        <f>COUNTIF(B11:I11,"&gt;0")</f>
        <v>5</v>
      </c>
      <c r="K11" s="9">
        <f>SUM(B11:I11)</f>
        <v>46</v>
      </c>
      <c r="L11" s="7">
        <f>IF(J11=0,0,ROUND(K11/J11,1))</f>
        <v>9.2</v>
      </c>
      <c r="M11" s="13">
        <f>IF($Q$5=0,0,K11/$Q$5)</f>
        <v>0.0383333333333333</v>
      </c>
      <c r="N11" t="str">
        <f>IF(J11=0,"",IF(L11&lt;$Q$4*$Q$6,"Needs minutes",""))</f>
        <v>Needs minutes</v>
      </c>
    </row>
    <row r="12">
      <c r="A12" t="inlineStr">
        <is>
          <t xml:space="preserve">Rosa</t>
        </is>
      </c>
      <c r="B12" s="9">
        <v>16</v>
      </c>
      <c r="C12" s="9">
        <v>19</v>
      </c>
      <c r="D12" s="9">
        <v>17</v>
      </c>
      <c r="E12" s="9">
        <v>20</v>
      </c>
      <c r="F12" s="9">
        <v>14</v>
      </c>
      <c r="G12" s="9">
        <v>16</v>
      </c>
      <c r="J12" s="9">
        <f>COUNTIF(B12:I12,"&gt;0")</f>
        <v>6</v>
      </c>
      <c r="K12" s="9">
        <f>SUM(B12:I12)</f>
        <v>102</v>
      </c>
      <c r="L12" s="7">
        <f>IF(J12=0,0,ROUND(K12/J12,1))</f>
        <v>17</v>
      </c>
      <c r="M12" s="13">
        <f>IF($Q$5=0,0,K12/$Q$5)</f>
        <v>0.085</v>
      </c>
      <c r="N12" t="str">
        <f>IF(J12=0,"",IF(L12&lt;$Q$4*$Q$6,"Needs minutes",""))</f>
        <v/>
      </c>
    </row>
    <row r="13">
      <c r="A13" t="inlineStr">
        <is>
          <t xml:space="preserve">Theo</t>
        </is>
      </c>
      <c r="B13" s="9">
        <v>16</v>
      </c>
      <c r="C13" s="9">
        <v>18</v>
      </c>
      <c r="D13" s="9">
        <v>22</v>
      </c>
      <c r="E13" s="9">
        <v>21</v>
      </c>
      <c r="F13" s="9">
        <v>18</v>
      </c>
      <c r="G13" s="9">
        <v>16</v>
      </c>
      <c r="J13" s="9">
        <f>COUNTIF(B13:I13,"&gt;0")</f>
        <v>6</v>
      </c>
      <c r="K13" s="9">
        <f>SUM(B13:I13)</f>
        <v>111</v>
      </c>
      <c r="L13" s="7">
        <f>IF(J13=0,0,ROUND(K13/J13,1))</f>
        <v>18.5</v>
      </c>
      <c r="M13" s="13">
        <f>IF($Q$5=0,0,K13/$Q$5)</f>
        <v>0.0925</v>
      </c>
      <c r="N13" t="str">
        <f>IF(J13=0,"",IF(L13&lt;$Q$4*$Q$6,"Needs minutes",""))</f>
        <v/>
      </c>
    </row>
    <row r="15">
      <c r="A15" t="inlineStr">
        <is>
          <t xml:space="preserve">Minutes used</t>
        </is>
      </c>
      <c r="B15" s="9">
        <f>SUM(B2:B13)</f>
        <v>200</v>
      </c>
      <c r="C15" s="9">
        <f>SUM(C2:C13)</f>
        <v>200</v>
      </c>
      <c r="D15" s="9">
        <f>SUM(D2:D13)</f>
        <v>200</v>
      </c>
      <c r="E15" s="9">
        <f>SUM(E2:E13)</f>
        <v>200</v>
      </c>
      <c r="F15" s="9">
        <f>SUM(F2:F13)</f>
        <v>200</v>
      </c>
      <c r="G15" s="9">
        <f>SUM(G2:G13)</f>
        <v>200</v>
      </c>
      <c r="H15" s="9">
        <f>SUM(H2:H13)</f>
        <v>0</v>
      </c>
      <c r="I15" s="9">
        <f>SUM(I2:I13)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playing time tracker for youth sports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