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Move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mmm d, yyyy"/>
    <numFmt numFmtId="166" formatCode="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0"/>
  <sheetViews>
    <sheetView workbookViewId="0"/>
  </sheetViews>
  <sheetFormatPr defaultRowHeight="15"/>
  <cols>
    <col min="1" max="1" width="44.7" customWidth="1"/>
    <col min="2" max="2" width="12.7" customWidth="1"/>
    <col min="3" max="3" width="11.7" customWidth="1"/>
    <col min="4" max="4" width="13.7" customWidth="1"/>
    <col min="5" max="5" width="12.7" customWidth="1"/>
    <col min="6" max="6" width="12.7" customWidth="1"/>
    <col min="7" max="7" width="8.7" customWidth="1"/>
    <col min="8" max="8" width="13.7" customWidth="1"/>
    <col min="9" max="9" width="12.7" customWidth="1"/>
  </cols>
  <sheetData>
    <row r="1">
      <c r="A1" s="2" t="inlineStr">
        <is>
          <t xml:space="preserve">Moving budget and checklist</t>
        </is>
      </c>
    </row>
    <row r="2">
      <c r="A2" t="inlineStr">
        <is>
          <t xml:space="preserve">Moving day</t>
        </is>
      </c>
      <c r="B2" s="5">
        <v>46403</v>
      </c>
      <c r="D2" s="5" t="inlineStr">
        <is>
          <t xml:space="preserve">Contingency</t>
        </is>
      </c>
      <c r="E2" s="13">
        <v>0.1</v>
      </c>
    </row>
    <row r="3">
      <c r="A3" t="inlineStr">
        <is>
          <t xml:space="preserve">As of date</t>
        </is>
      </c>
      <c r="B3" s="5">
        <v>46357</v>
      </c>
    </row>
    <row r="5">
      <c r="A5" s="2" t="inlineStr">
        <is>
          <t xml:space="preserve">Task</t>
        </is>
      </c>
      <c r="B5" s="2" t="inlineStr">
        <is>
          <t xml:space="preserve">Category</t>
        </is>
      </c>
      <c r="C5" s="10" t="inlineStr">
        <is>
          <t xml:space="preserve">Weeks before move</t>
        </is>
      </c>
      <c r="D5" s="6" t="inlineStr">
        <is>
          <t xml:space="preserve">Do by</t>
        </is>
      </c>
      <c r="E5" s="4" t="inlineStr">
        <is>
          <t xml:space="preserve">Estimate</t>
        </is>
      </c>
      <c r="F5" s="4" t="inlineStr">
        <is>
          <t xml:space="preserve">Actual</t>
        </is>
      </c>
      <c r="G5" s="2" t="inlineStr">
        <is>
          <t xml:space="preserve">Done?</t>
        </is>
      </c>
      <c r="H5" s="2" t="inlineStr">
        <is>
          <t xml:space="preserve">Status</t>
        </is>
      </c>
      <c r="I5" s="4" t="inlineStr">
        <is>
          <t xml:space="preserve">Difference</t>
        </is>
      </c>
    </row>
    <row r="6">
      <c r="A6" t="inlineStr">
        <is>
          <t xml:space="preserve">Set a moving budget and date</t>
        </is>
      </c>
      <c r="B6" t="inlineStr">
        <is>
          <t xml:space="preserve">Planning</t>
        </is>
      </c>
      <c r="C6" s="9">
        <v>10</v>
      </c>
      <c r="D6" s="5">
        <f>IF(A6="","",$B$2-C6*7)</f>
        <v>46333</v>
      </c>
      <c r="E6" s="3">
        <v>0</v>
      </c>
      <c r="G6" t="inlineStr">
        <is>
          <t xml:space="preserve">Yes</t>
        </is>
      </c>
      <c r="H6" t="str">
        <f>IF(A6="","",IF(G6="Yes","Done",IF(D6&lt;$B$3,"Overdue",IF(D6-$B$3&lt;=7,"Due this week","Upcoming"))))</f>
        <v>Done</v>
      </c>
      <c r="I6" s="3" t="str">
        <f>IF(F6="","",E6-F6)</f>
        <v/>
      </c>
    </row>
    <row r="7">
      <c r="A7" t="inlineStr">
        <is>
          <t xml:space="preserve">Get 3 written mover quotes</t>
        </is>
      </c>
      <c r="B7" t="inlineStr">
        <is>
          <t xml:space="preserve">Movers</t>
        </is>
      </c>
      <c r="C7" s="9">
        <v>9</v>
      </c>
      <c r="D7" s="5">
        <f>IF(A7="","",$B$2-C7*7)</f>
        <v>46340</v>
      </c>
      <c r="E7" s="3">
        <v>0</v>
      </c>
      <c r="G7" t="inlineStr">
        <is>
          <t xml:space="preserve">Yes</t>
        </is>
      </c>
      <c r="H7" t="str">
        <f>IF(A7="","",IF(G7="Yes","Done",IF(D7&lt;$B$3,"Overdue",IF(D7-$B$3&lt;=7,"Due this week","Upcoming"))))</f>
        <v>Done</v>
      </c>
      <c r="I7" s="3" t="str">
        <f>IF(F7="","",E7-F7)</f>
        <v/>
      </c>
    </row>
    <row r="8">
      <c r="A8" t="inlineStr">
        <is>
          <t xml:space="preserve">Give landlord written notice</t>
        </is>
      </c>
      <c r="B8" t="inlineStr">
        <is>
          <t xml:space="preserve">Housing</t>
        </is>
      </c>
      <c r="C8" s="9">
        <v>8</v>
      </c>
      <c r="D8" s="5">
        <f>IF(A8="","",$B$2-C8*7)</f>
        <v>46347</v>
      </c>
      <c r="E8" s="3">
        <v>0</v>
      </c>
      <c r="G8" t="inlineStr">
        <is>
          <t xml:space="preserve">No</t>
        </is>
      </c>
      <c r="H8" t="str">
        <f>IF(A8="","",IF(G8="Yes","Done",IF(D8&lt;$B$3,"Overdue",IF(D8-$B$3&lt;=7,"Due this week","Upcoming"))))</f>
        <v>Overdue</v>
      </c>
      <c r="I8" s="3" t="str">
        <f>IF(F8="","",E8-F8)</f>
        <v/>
      </c>
    </row>
    <row r="9">
      <c r="A9" t="inlineStr">
        <is>
          <t xml:space="preserve">Book movers</t>
        </is>
      </c>
      <c r="B9" t="inlineStr">
        <is>
          <t xml:space="preserve">Movers</t>
        </is>
      </c>
      <c r="C9" s="9">
        <v>8</v>
      </c>
      <c r="D9" s="5">
        <f>IF(A9="","",$B$2-C9*7)</f>
        <v>46347</v>
      </c>
      <c r="E9" s="3">
        <v>1850</v>
      </c>
      <c r="F9" s="3">
        <v>1920</v>
      </c>
      <c r="G9" t="inlineStr">
        <is>
          <t xml:space="preserve">Yes</t>
        </is>
      </c>
      <c r="H9" t="str">
        <f>IF(A9="","",IF(G9="Yes","Done",IF(D9&lt;$B$3,"Overdue",IF(D9-$B$3&lt;=7,"Due this week","Upcoming"))))</f>
        <v>Done</v>
      </c>
      <c r="I9" s="3">
        <f>IF(F9="","",E9-F9)</f>
        <v>-70</v>
      </c>
    </row>
    <row r="10">
      <c r="A10" t="inlineStr">
        <is>
          <t xml:space="preserve">Security deposit and first month, new place</t>
        </is>
      </c>
      <c r="B10" t="inlineStr">
        <is>
          <t xml:space="preserve">Housing</t>
        </is>
      </c>
      <c r="C10" s="9">
        <v>7</v>
      </c>
      <c r="D10" s="5">
        <f>IF(A10="","",$B$2-C10*7)</f>
        <v>46354</v>
      </c>
      <c r="E10" s="3">
        <v>3200</v>
      </c>
      <c r="F10" s="3">
        <v>3200</v>
      </c>
      <c r="G10" t="inlineStr">
        <is>
          <t xml:space="preserve">Yes</t>
        </is>
      </c>
      <c r="H10" t="str">
        <f>IF(A10="","",IF(G10="Yes","Done",IF(D10&lt;$B$3,"Overdue",IF(D10-$B$3&lt;=7,"Due this week","Upcoming"))))</f>
        <v>Done</v>
      </c>
      <c r="I10" s="3">
        <f>IF(F10="","",E10-F10)</f>
        <v>0</v>
      </c>
    </row>
    <row r="11">
      <c r="A11" t="inlineStr">
        <is>
          <t xml:space="preserve">Order boxes, tape and bubble wrap</t>
        </is>
      </c>
      <c r="B11" t="inlineStr">
        <is>
          <t xml:space="preserve">Packing</t>
        </is>
      </c>
      <c r="C11" s="9">
        <v>6</v>
      </c>
      <c r="D11" s="5">
        <f>IF(A11="","",$B$2-C11*7)</f>
        <v>46361</v>
      </c>
      <c r="E11" s="3">
        <v>140</v>
      </c>
      <c r="F11" s="3">
        <v>162.5</v>
      </c>
      <c r="G11" t="inlineStr">
        <is>
          <t xml:space="preserve">Yes</t>
        </is>
      </c>
      <c r="H11" t="str">
        <f>IF(A11="","",IF(G11="Yes","Done",IF(D11&lt;$B$3,"Overdue",IF(D11-$B$3&lt;=7,"Due this week","Upcoming"))))</f>
        <v>Done</v>
      </c>
      <c r="I11" s="3">
        <f>IF(F11="","",E11-F11)</f>
        <v>-22.5</v>
      </c>
    </row>
    <row r="12">
      <c r="A12" t="inlineStr">
        <is>
          <t xml:space="preserve">Request time off work</t>
        </is>
      </c>
      <c r="B12" t="inlineStr">
        <is>
          <t xml:space="preserve">Planning</t>
        </is>
      </c>
      <c r="C12" s="9">
        <v>6</v>
      </c>
      <c r="D12" s="5">
        <f>IF(A12="","",$B$2-C12*7)</f>
        <v>46361</v>
      </c>
      <c r="E12" s="3">
        <v>0</v>
      </c>
      <c r="G12" t="inlineStr">
        <is>
          <t xml:space="preserve">Yes</t>
        </is>
      </c>
      <c r="H12" t="str">
        <f>IF(A12="","",IF(G12="Yes","Done",IF(D12&lt;$B$3,"Overdue",IF(D12-$B$3&lt;=7,"Due this week","Upcoming"))))</f>
        <v>Done</v>
      </c>
      <c r="I12" s="3" t="str">
        <f>IF(F12="","",E12-F12)</f>
        <v/>
      </c>
    </row>
    <row r="13">
      <c r="A13" t="inlineStr">
        <is>
          <t xml:space="preserve">Book storage unit (1 month)</t>
        </is>
      </c>
      <c r="B13" t="inlineStr">
        <is>
          <t xml:space="preserve">Storage</t>
        </is>
      </c>
      <c r="C13" s="9">
        <v>6</v>
      </c>
      <c r="D13" s="5">
        <f>IF(A13="","",$B$2-C13*7)</f>
        <v>46361</v>
      </c>
      <c r="E13" s="3">
        <v>180</v>
      </c>
      <c r="G13" t="inlineStr">
        <is>
          <t xml:space="preserve">No</t>
        </is>
      </c>
      <c r="H13" t="str">
        <f>IF(A13="","",IF(G13="Yes","Done",IF(D13&lt;$B$3,"Overdue",IF(D13-$B$3&lt;=7,"Due this week","Upcoming"))))</f>
        <v>Due this week</v>
      </c>
      <c r="I13" s="3" t="str">
        <f>IF(F13="","",E13-F13)</f>
        <v/>
      </c>
    </row>
    <row r="14">
      <c r="A14" t="inlineStr">
        <is>
          <t xml:space="preserve">Declutter: sell, donate, dump run</t>
        </is>
      </c>
      <c r="B14" t="inlineStr">
        <is>
          <t xml:space="preserve">Packing</t>
        </is>
      </c>
      <c r="C14" s="9">
        <v>5</v>
      </c>
      <c r="D14" s="5">
        <f>IF(A14="","",$B$2-C14*7)</f>
        <v>46368</v>
      </c>
      <c r="E14" s="3">
        <v>40</v>
      </c>
      <c r="G14" t="inlineStr">
        <is>
          <t xml:space="preserve">No</t>
        </is>
      </c>
      <c r="H14" t="str">
        <f>IF(A14="","",IF(G14="Yes","Done",IF(D14&lt;$B$3,"Overdue",IF(D14-$B$3&lt;=7,"Due this week","Upcoming"))))</f>
        <v>Upcoming</v>
      </c>
      <c r="I14" s="3" t="str">
        <f>IF(F14="","",E14-F14)</f>
        <v/>
      </c>
    </row>
    <row r="15">
      <c r="A15" t="inlineStr">
        <is>
          <t xml:space="preserve">Book cleaners for the old place</t>
        </is>
      </c>
      <c r="B15" t="inlineStr">
        <is>
          <t xml:space="preserve">Housing</t>
        </is>
      </c>
      <c r="C15" s="9">
        <v>4</v>
      </c>
      <c r="D15" s="5">
        <f>IF(A15="","",$B$2-C15*7)</f>
        <v>46375</v>
      </c>
      <c r="E15" s="3">
        <v>275</v>
      </c>
      <c r="G15" t="inlineStr">
        <is>
          <t xml:space="preserve">No</t>
        </is>
      </c>
      <c r="H15" t="str">
        <f>IF(A15="","",IF(G15="Yes","Done",IF(D15&lt;$B$3,"Overdue",IF(D15-$B$3&lt;=7,"Due this week","Upcoming"))))</f>
        <v>Upcoming</v>
      </c>
      <c r="I15" s="3" t="str">
        <f>IF(F15="","",E15-F15)</f>
        <v/>
      </c>
    </row>
    <row r="16">
      <c r="A16" t="inlineStr">
        <is>
          <t xml:space="preserve">Schedule internet install</t>
        </is>
      </c>
      <c r="B16" t="inlineStr">
        <is>
          <t xml:space="preserve">Utilities</t>
        </is>
      </c>
      <c r="C16" s="9">
        <v>3</v>
      </c>
      <c r="D16" s="5">
        <f>IF(A16="","",$B$2-C16*7)</f>
        <v>46382</v>
      </c>
      <c r="E16" s="3">
        <v>85</v>
      </c>
      <c r="G16" t="inlineStr">
        <is>
          <t xml:space="preserve">No</t>
        </is>
      </c>
      <c r="H16" t="str">
        <f>IF(A16="","",IF(G16="Yes","Done",IF(D16&lt;$B$3,"Overdue",IF(D16-$B$3&lt;=7,"Due this week","Upcoming"))))</f>
        <v>Upcoming</v>
      </c>
      <c r="I16" s="3" t="str">
        <f>IF(F16="","",E16-F16)</f>
        <v/>
      </c>
    </row>
    <row r="17">
      <c r="A17" t="inlineStr">
        <is>
          <t xml:space="preserve">Start and stop electric and gas</t>
        </is>
      </c>
      <c r="B17" t="inlineStr">
        <is>
          <t xml:space="preserve">Utilities</t>
        </is>
      </c>
      <c r="C17" s="9">
        <v>3</v>
      </c>
      <c r="D17" s="5">
        <f>IF(A17="","",$B$2-C17*7)</f>
        <v>46382</v>
      </c>
      <c r="E17" s="3">
        <v>50</v>
      </c>
      <c r="G17" t="inlineStr">
        <is>
          <t xml:space="preserve">No</t>
        </is>
      </c>
      <c r="H17" t="str">
        <f>IF(A17="","",IF(G17="Yes","Done",IF(D17&lt;$B$3,"Overdue",IF(D17-$B$3&lt;=7,"Due this week","Upcoming"))))</f>
        <v>Upcoming</v>
      </c>
      <c r="I17" s="3" t="str">
        <f>IF(F17="","",E17-F17)</f>
        <v/>
      </c>
    </row>
    <row r="18">
      <c r="A18" t="inlineStr">
        <is>
          <t xml:space="preserve">Forward mail and change address</t>
        </is>
      </c>
      <c r="B18" t="inlineStr">
        <is>
          <t xml:space="preserve">Admin</t>
        </is>
      </c>
      <c r="C18" s="9">
        <v>2</v>
      </c>
      <c r="D18" s="5">
        <f>IF(A18="","",$B$2-C18*7)</f>
        <v>46389</v>
      </c>
      <c r="E18" s="3">
        <v>2</v>
      </c>
      <c r="G18" t="inlineStr">
        <is>
          <t xml:space="preserve">No</t>
        </is>
      </c>
      <c r="H18" t="str">
        <f>IF(A18="","",IF(G18="Yes","Done",IF(D18&lt;$B$3,"Overdue",IF(D18-$B$3&lt;=7,"Due this week","Upcoming"))))</f>
        <v>Upcoming</v>
      </c>
      <c r="I18" s="3" t="str">
        <f>IF(F18="","",E18-F18)</f>
        <v/>
      </c>
    </row>
    <row r="19">
      <c r="A19" t="inlineStr">
        <is>
          <t xml:space="preserve">Rent a van for plants and fragile items</t>
        </is>
      </c>
      <c r="B19" t="inlineStr">
        <is>
          <t xml:space="preserve">Movers</t>
        </is>
      </c>
      <c r="C19" s="9">
        <v>2</v>
      </c>
      <c r="D19" s="5">
        <f>IF(A19="","",$B$2-C19*7)</f>
        <v>46389</v>
      </c>
      <c r="E19" s="3">
        <v>129</v>
      </c>
      <c r="G19" t="inlineStr">
        <is>
          <t xml:space="preserve">No</t>
        </is>
      </c>
      <c r="H19" t="str">
        <f>IF(A19="","",IF(G19="Yes","Done",IF(D19&lt;$B$3,"Overdue",IF(D19-$B$3&lt;=7,"Due this week","Upcoming"))))</f>
        <v>Upcoming</v>
      </c>
      <c r="I19" s="3" t="str">
        <f>IF(F19="","",E19-F19)</f>
        <v/>
      </c>
    </row>
    <row r="20">
      <c r="A20" t="inlineStr">
        <is>
          <t xml:space="preserve">Update bank, employer and subscriptions</t>
        </is>
      </c>
      <c r="B20" t="inlineStr">
        <is>
          <t xml:space="preserve">Admin</t>
        </is>
      </c>
      <c r="C20" s="9">
        <v>1</v>
      </c>
      <c r="D20" s="5">
        <f>IF(A20="","",$B$2-C20*7)</f>
        <v>46396</v>
      </c>
      <c r="E20" s="3">
        <v>0</v>
      </c>
      <c r="G20" t="inlineStr">
        <is>
          <t xml:space="preserve">No</t>
        </is>
      </c>
      <c r="H20" t="str">
        <f>IF(A20="","",IF(G20="Yes","Done",IF(D20&lt;$B$3,"Overdue",IF(D20-$B$3&lt;=7,"Due this week","Upcoming"))))</f>
        <v>Upcoming</v>
      </c>
      <c r="I20" s="3" t="str">
        <f>IF(F20="","",E20-F20)</f>
        <v/>
      </c>
    </row>
    <row r="21">
      <c r="A21" t="inlineStr">
        <is>
          <t xml:space="preserve">Book a pet sitter for moving day</t>
        </is>
      </c>
      <c r="B21" t="inlineStr">
        <is>
          <t xml:space="preserve">Family</t>
        </is>
      </c>
      <c r="C21" s="9">
        <v>1</v>
      </c>
      <c r="D21" s="5">
        <f>IF(A21="","",$B$2-C21*7)</f>
        <v>46396</v>
      </c>
      <c r="E21" s="3">
        <v>60</v>
      </c>
      <c r="G21" t="inlineStr">
        <is>
          <t xml:space="preserve">No</t>
        </is>
      </c>
      <c r="H21" t="str">
        <f>IF(A21="","",IF(G21="Yes","Done",IF(D21&lt;$B$3,"Overdue",IF(D21-$B$3&lt;=7,"Due this week","Upcoming"))))</f>
        <v>Upcoming</v>
      </c>
      <c r="I21" s="3" t="str">
        <f>IF(F21="","",E21-F21)</f>
        <v/>
      </c>
    </row>
    <row r="22">
      <c r="A22" t="inlineStr">
        <is>
          <t xml:space="preserve">Tips, snacks and drinks for movers</t>
        </is>
      </c>
      <c r="B22" t="inlineStr">
        <is>
          <t xml:space="preserve">Movers</t>
        </is>
      </c>
      <c r="C22" s="9">
        <v>0</v>
      </c>
      <c r="D22" s="5">
        <f>IF(A22="","",$B$2-C22*7)</f>
        <v>46403</v>
      </c>
      <c r="E22" s="3">
        <v>120</v>
      </c>
      <c r="G22" t="inlineStr">
        <is>
          <t xml:space="preserve">No</t>
        </is>
      </c>
      <c r="H22" t="str">
        <f>IF(A22="","",IF(G22="Yes","Done",IF(D22&lt;$B$3,"Overdue",IF(D22-$B$3&lt;=7,"Due this week","Upcoming"))))</f>
        <v>Upcoming</v>
      </c>
      <c r="I22" s="3" t="str">
        <f>IF(F22="","",E22-F22)</f>
        <v/>
      </c>
    </row>
    <row r="23">
      <c r="A23" t="inlineStr">
        <is>
          <t xml:space="preserve">Fuel and tolls to the new place</t>
        </is>
      </c>
      <c r="B23" t="inlineStr">
        <is>
          <t xml:space="preserve">Travel</t>
        </is>
      </c>
      <c r="C23" s="9">
        <v>0</v>
      </c>
      <c r="D23" s="5">
        <f>IF(A23="","",$B$2-C23*7)</f>
        <v>46403</v>
      </c>
      <c r="E23" s="3">
        <v>95</v>
      </c>
      <c r="G23" t="inlineStr">
        <is>
          <t xml:space="preserve">No</t>
        </is>
      </c>
      <c r="H23" t="str">
        <f>IF(A23="","",IF(G23="Yes","Done",IF(D23&lt;$B$3,"Overdue",IF(D23-$B$3&lt;=7,"Due this week","Upcoming"))))</f>
        <v>Upcoming</v>
      </c>
      <c r="I23" s="3" t="str">
        <f>IF(F23="","",E23-F23)</f>
        <v/>
      </c>
    </row>
    <row r="24">
      <c r="A24" t="inlineStr">
        <is>
          <t xml:space="preserve">Hotel the night before</t>
        </is>
      </c>
      <c r="B24" t="inlineStr">
        <is>
          <t xml:space="preserve">Travel</t>
        </is>
      </c>
      <c r="C24" s="9">
        <v>0</v>
      </c>
      <c r="D24" s="5">
        <f>IF(A24="","",$B$2-C24*7)</f>
        <v>46403</v>
      </c>
      <c r="E24" s="3">
        <v>149</v>
      </c>
      <c r="G24" t="inlineStr">
        <is>
          <t xml:space="preserve">No</t>
        </is>
      </c>
      <c r="H24" t="str">
        <f>IF(A24="","",IF(G24="Yes","Done",IF(D24&lt;$B$3,"Overdue",IF(D24-$B$3&lt;=7,"Due this week","Upcoming"))))</f>
        <v>Upcoming</v>
      </c>
      <c r="I24" s="3" t="str">
        <f>IF(F24="","",E24-F24)</f>
        <v/>
      </c>
    </row>
    <row r="25">
      <c r="A25" t="inlineStr">
        <is>
          <t xml:space="preserve">Rekey the locks</t>
        </is>
      </c>
      <c r="B25" t="inlineStr">
        <is>
          <t xml:space="preserve">Settling in</t>
        </is>
      </c>
      <c r="C25" s="9">
        <v>-1</v>
      </c>
      <c r="D25" s="5">
        <f>IF(A25="","",$B$2-C25*7)</f>
        <v>46410</v>
      </c>
      <c r="E25" s="3">
        <v>160</v>
      </c>
      <c r="G25" t="inlineStr">
        <is>
          <t xml:space="preserve">No</t>
        </is>
      </c>
      <c r="H25" t="str">
        <f>IF(A25="","",IF(G25="Yes","Done",IF(D25&lt;$B$3,"Overdue",IF(D25-$B$3&lt;=7,"Due this week","Upcoming"))))</f>
        <v>Upcoming</v>
      </c>
      <c r="I25" s="3" t="str">
        <f>IF(F25="","",E25-F25)</f>
        <v/>
      </c>
    </row>
    <row r="26">
      <c r="A26" t="inlineStr">
        <is>
          <t xml:space="preserve">Curtains, shower rod and basics</t>
        </is>
      </c>
      <c r="B26" t="inlineStr">
        <is>
          <t xml:space="preserve">Settling in</t>
        </is>
      </c>
      <c r="C26" s="9">
        <v>-2</v>
      </c>
      <c r="D26" s="5">
        <f>IF(A26="","",$B$2-C26*7)</f>
        <v>46417</v>
      </c>
      <c r="E26" s="3">
        <v>350</v>
      </c>
      <c r="G26" t="inlineStr">
        <is>
          <t xml:space="preserve">No</t>
        </is>
      </c>
      <c r="H26" t="str">
        <f>IF(A26="","",IF(G26="Yes","Done",IF(D26&lt;$B$3,"Overdue",IF(D26-$B$3&lt;=7,"Due this week","Upcoming"))))</f>
        <v>Upcoming</v>
      </c>
      <c r="I26" s="3" t="str">
        <f>IF(F26="","",E26-F26)</f>
        <v/>
      </c>
    </row>
    <row r="27">
      <c r="D27" s="5" t="str">
        <f>IF(A27="","",$B$2-C27*7)</f>
        <v/>
      </c>
      <c r="H27" t="str">
        <f>IF(A27="","",IF(G27="Yes","Done",IF(D27&lt;$B$3,"Overdue",IF(D27-$B$3&lt;=7,"Due this week","Upcoming"))))</f>
        <v/>
      </c>
      <c r="I27" s="3" t="str">
        <f>IF(F27="","",E27-F27)</f>
        <v/>
      </c>
    </row>
    <row r="28">
      <c r="D28" s="5" t="str">
        <f>IF(A28="","",$B$2-C28*7)</f>
        <v/>
      </c>
      <c r="H28" t="str">
        <f>IF(A28="","",IF(G28="Yes","Done",IF(D28&lt;$B$3,"Overdue",IF(D28-$B$3&lt;=7,"Due this week","Upcoming"))))</f>
        <v/>
      </c>
      <c r="I28" s="3" t="str">
        <f>IF(F28="","",E28-F28)</f>
        <v/>
      </c>
    </row>
    <row r="29">
      <c r="D29" s="5" t="str">
        <f>IF(A29="","",$B$2-C29*7)</f>
        <v/>
      </c>
      <c r="H29" t="str">
        <f>IF(A29="","",IF(G29="Yes","Done",IF(D29&lt;$B$3,"Overdue",IF(D29-$B$3&lt;=7,"Due this week","Upcoming"))))</f>
        <v/>
      </c>
      <c r="I29" s="3" t="str">
        <f>IF(F29="","",E29-F29)</f>
        <v/>
      </c>
    </row>
    <row r="30">
      <c r="D30" s="5" t="str">
        <f>IF(A30="","",$B$2-C30*7)</f>
        <v/>
      </c>
      <c r="H30" t="str">
        <f>IF(A30="","",IF(G30="Yes","Done",IF(D30&lt;$B$3,"Overdue",IF(D30-$B$3&lt;=7,"Due this week","Upcoming"))))</f>
        <v/>
      </c>
      <c r="I30" s="3" t="str">
        <f>IF(F30="","",E30-F30)</f>
        <v/>
      </c>
    </row>
    <row r="31">
      <c r="D31" s="5" t="str">
        <f>IF(A31="","",$B$2-C31*7)</f>
        <v/>
      </c>
      <c r="H31" t="str">
        <f>IF(A31="","",IF(G31="Yes","Done",IF(D31&lt;$B$3,"Overdue",IF(D31-$B$3&lt;=7,"Due this week","Upcoming"))))</f>
        <v/>
      </c>
      <c r="I31" s="3" t="str">
        <f>IF(F31="","",E31-F31)</f>
        <v/>
      </c>
    </row>
    <row r="32">
      <c r="A32" s="2" t="inlineStr">
        <is>
          <t xml:space="preserve">Total</t>
        </is>
      </c>
      <c r="E32" s="4">
        <f>SUM(E6:E31)</f>
        <v>6885</v>
      </c>
      <c r="F32" s="4">
        <f>SUM(F6:F31)</f>
        <v>5282.5</v>
      </c>
      <c r="I32" s="4">
        <f>SUM(I6:I31)</f>
        <v>-92.5</v>
      </c>
    </row>
    <row r="34">
      <c r="A34" t="inlineStr">
        <is>
          <t xml:space="preserve">Contingency for surprises</t>
        </is>
      </c>
      <c r="E34" s="3">
        <f>ROUND(E32*E2,2)</f>
        <v>688.5</v>
      </c>
    </row>
    <row r="35">
      <c r="A35" t="inlineStr">
        <is>
          <t xml:space="preserve">Budget including contingency</t>
        </is>
      </c>
      <c r="E35" s="3">
        <f>E32+E34</f>
        <v>7573.5</v>
      </c>
    </row>
    <row r="36">
      <c r="A36" t="inlineStr">
        <is>
          <t xml:space="preserve">Expected cost (actual where known, estimate for the rest)</t>
        </is>
      </c>
      <c r="E36" s="3">
        <f>SUMPRODUCT((F6:F31="")*E6:E31)+F32</f>
        <v>6977.5</v>
      </c>
    </row>
    <row r="37">
      <c r="A37" s="2" t="inlineStr">
        <is>
          <t xml:space="preserve">Room left in the budget</t>
        </is>
      </c>
      <c r="E37" s="4">
        <f>E35-E36</f>
        <v>596</v>
      </c>
    </row>
    <row r="38">
      <c r="A38" t="inlineStr">
        <is>
          <t xml:space="preserve">Tasks done</t>
        </is>
      </c>
      <c r="E38" s="3" t="str">
        <f>COUNTIF(G6:G31,"Yes")&amp;" of "&amp;COUNTA(A6:A31)</f>
        <v>6 of 21</v>
      </c>
    </row>
    <row r="39">
      <c r="A39" t="inlineStr">
        <is>
          <t xml:space="preserve">Tasks overdue</t>
        </is>
      </c>
      <c r="E39" s="9">
        <f>COUNTIF(H6:H31,"Overdue")</f>
        <v>1</v>
      </c>
    </row>
    <row r="40">
      <c r="A40" t="inlineStr">
        <is>
          <t xml:space="preserve">Due this week</t>
        </is>
      </c>
      <c r="E40" s="9">
        <f>COUNTIF(H6:H31,"Due this week")</f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Free Excel moving budget and checklist template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