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Budget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6.7" customWidth="1"/>
    <col min="2" max="2" width="12.7" customWidth="1"/>
    <col min="3" max="3" width="12.7" customWidth="1"/>
    <col min="4" max="4" width="12.7" customWidth="1"/>
    <col min="5" max="5" width="12.7" customWidth="1"/>
    <col min="6" max="6" width="9.7" customWidth="1"/>
    <col min="7" max="7" width="9.7" customWidth="1"/>
  </cols>
  <sheetData>
    <row r="1">
      <c r="A1" s="2" t="inlineStr">
        <is>
          <t xml:space="preserve">Category</t>
        </is>
      </c>
      <c r="B1" s="2" t="inlineStr">
        <is>
          <t xml:space="preserve">Group</t>
        </is>
      </c>
      <c r="C1" s="4" t="inlineStr">
        <is>
          <t xml:space="preserve">Budget</t>
        </is>
      </c>
      <c r="D1" s="4" t="inlineStr">
        <is>
          <t xml:space="preserve">Actual</t>
        </is>
      </c>
      <c r="E1" s="4" t="inlineStr">
        <is>
          <t xml:space="preserve">Remaining</t>
        </is>
      </c>
      <c r="F1" s="14" t="inlineStr">
        <is>
          <t xml:space="preserve">% used</t>
        </is>
      </c>
      <c r="G1" s="2" t="inlineStr">
        <is>
          <t xml:space="preserve">Status</t>
        </is>
      </c>
    </row>
    <row r="2">
      <c r="A2" t="inlineStr">
        <is>
          <t xml:space="preserve">Rent</t>
        </is>
      </c>
      <c r="B2" t="inlineStr">
        <is>
          <t xml:space="preserve">Housing</t>
        </is>
      </c>
      <c r="C2" s="3">
        <v>1450</v>
      </c>
      <c r="D2" s="3">
        <v>1450</v>
      </c>
      <c r="E2" s="3">
        <f>C2-D2</f>
        <v>0</v>
      </c>
      <c r="F2" s="13">
        <f>IF(C2&gt;0,D2/C2,0)</f>
        <v>1</v>
      </c>
      <c r="G2" t="str">
        <f>IF(D2&gt;C2,"Over","OK")</f>
        <v>OK</v>
      </c>
    </row>
    <row r="3">
      <c r="A3" t="inlineStr">
        <is>
          <t xml:space="preserve">Electric and water</t>
        </is>
      </c>
      <c r="B3" t="inlineStr">
        <is>
          <t xml:space="preserve">Housing</t>
        </is>
      </c>
      <c r="C3" s="3">
        <v>180</v>
      </c>
      <c r="D3" s="3">
        <v>164.32</v>
      </c>
      <c r="E3" s="3">
        <f>C3-D3</f>
        <v>15.68</v>
      </c>
      <c r="F3" s="13">
        <f>IF(C3&gt;0,D3/C3,0)</f>
        <v>0.912888888888889</v>
      </c>
      <c r="G3" t="str">
        <f>IF(D3&gt;C3,"Over","OK")</f>
        <v>OK</v>
      </c>
    </row>
    <row r="4">
      <c r="A4" t="inlineStr">
        <is>
          <t xml:space="preserve">Internet</t>
        </is>
      </c>
      <c r="B4" t="inlineStr">
        <is>
          <t xml:space="preserve">Housing</t>
        </is>
      </c>
      <c r="C4" s="3">
        <v>65</v>
      </c>
      <c r="D4" s="3">
        <v>65</v>
      </c>
      <c r="E4" s="3">
        <f>C4-D4</f>
        <v>0</v>
      </c>
      <c r="F4" s="13">
        <f>IF(C4&gt;0,D4/C4,0)</f>
        <v>1</v>
      </c>
      <c r="G4" t="str">
        <f>IF(D4&gt;C4,"Over","OK")</f>
        <v>OK</v>
      </c>
    </row>
    <row r="5">
      <c r="A5" t="inlineStr">
        <is>
          <t xml:space="preserve">Groceries</t>
        </is>
      </c>
      <c r="B5" t="inlineStr">
        <is>
          <t xml:space="preserve">Food</t>
        </is>
      </c>
      <c r="C5" s="3">
        <v>520</v>
      </c>
      <c r="D5" s="3">
        <v>587.4</v>
      </c>
      <c r="E5" s="3">
        <f>C5-D5</f>
        <v>-67.4</v>
      </c>
      <c r="F5" s="13">
        <f>IF(C5&gt;0,D5/C5,0)</f>
        <v>1.12961538461538</v>
      </c>
      <c r="G5" t="str">
        <f>IF(D5&gt;C5,"Over","OK")</f>
        <v>Over</v>
      </c>
    </row>
    <row r="6">
      <c r="A6" t="inlineStr">
        <is>
          <t xml:space="preserve">Dining out</t>
        </is>
      </c>
      <c r="B6" t="inlineStr">
        <is>
          <t xml:space="preserve">Food</t>
        </is>
      </c>
      <c r="C6" s="3">
        <v>150</v>
      </c>
      <c r="D6" s="3">
        <v>212.75</v>
      </c>
      <c r="E6" s="3">
        <f>C6-D6</f>
        <v>-62.75</v>
      </c>
      <c r="F6" s="13">
        <f>IF(C6&gt;0,D6/C6,0)</f>
        <v>1.41833333333333</v>
      </c>
      <c r="G6" t="str">
        <f>IF(D6&gt;C6,"Over","OK")</f>
        <v>Over</v>
      </c>
    </row>
    <row r="7">
      <c r="A7" t="inlineStr">
        <is>
          <t xml:space="preserve">Car payment</t>
        </is>
      </c>
      <c r="B7" t="inlineStr">
        <is>
          <t xml:space="preserve">Transport</t>
        </is>
      </c>
      <c r="C7" s="3">
        <v>310</v>
      </c>
      <c r="D7" s="3">
        <v>310</v>
      </c>
      <c r="E7" s="3">
        <f>C7-D7</f>
        <v>0</v>
      </c>
      <c r="F7" s="13">
        <f>IF(C7&gt;0,D7/C7,0)</f>
        <v>1</v>
      </c>
      <c r="G7" t="str">
        <f>IF(D7&gt;C7,"Over","OK")</f>
        <v>OK</v>
      </c>
    </row>
    <row r="8">
      <c r="A8" t="inlineStr">
        <is>
          <t xml:space="preserve">Gas</t>
        </is>
      </c>
      <c r="B8" t="inlineStr">
        <is>
          <t xml:space="preserve">Transport</t>
        </is>
      </c>
      <c r="C8" s="3">
        <v>140</v>
      </c>
      <c r="D8" s="3">
        <v>118.6</v>
      </c>
      <c r="E8" s="3">
        <f>C8-D8</f>
        <v>21.4</v>
      </c>
      <c r="F8" s="13">
        <f>IF(C8&gt;0,D8/C8,0)</f>
        <v>0.847142857142857</v>
      </c>
      <c r="G8" t="str">
        <f>IF(D8&gt;C8,"Over","OK")</f>
        <v>OK</v>
      </c>
    </row>
    <row r="9">
      <c r="A9" t="inlineStr">
        <is>
          <t xml:space="preserve">Car insurance</t>
        </is>
      </c>
      <c r="B9" t="inlineStr">
        <is>
          <t xml:space="preserve">Transport</t>
        </is>
      </c>
      <c r="C9" s="3">
        <v>128</v>
      </c>
      <c r="D9" s="3">
        <v>128</v>
      </c>
      <c r="E9" s="3">
        <f>C9-D9</f>
        <v>0</v>
      </c>
      <c r="F9" s="13">
        <f>IF(C9&gt;0,D9/C9,0)</f>
        <v>1</v>
      </c>
      <c r="G9" t="str">
        <f>IF(D9&gt;C9,"Over","OK")</f>
        <v>OK</v>
      </c>
    </row>
    <row r="10">
      <c r="A10" t="inlineStr">
        <is>
          <t xml:space="preserve">Phone</t>
        </is>
      </c>
      <c r="B10" t="inlineStr">
        <is>
          <t xml:space="preserve">Bills</t>
        </is>
      </c>
      <c r="C10" s="3">
        <v>55</v>
      </c>
      <c r="D10" s="3">
        <v>55</v>
      </c>
      <c r="E10" s="3">
        <f>C10-D10</f>
        <v>0</v>
      </c>
      <c r="F10" s="13">
        <f>IF(C10&gt;0,D10/C10,0)</f>
        <v>1</v>
      </c>
      <c r="G10" t="str">
        <f>IF(D10&gt;C10,"Over","OK")</f>
        <v>OK</v>
      </c>
    </row>
    <row r="11">
      <c r="A11" t="inlineStr">
        <is>
          <t xml:space="preserve">Subscriptions</t>
        </is>
      </c>
      <c r="B11" t="inlineStr">
        <is>
          <t xml:space="preserve">Bills</t>
        </is>
      </c>
      <c r="C11" s="3">
        <v>40</v>
      </c>
      <c r="D11" s="3">
        <v>52.97</v>
      </c>
      <c r="E11" s="3">
        <f>C11-D11</f>
        <v>-12.97</v>
      </c>
      <c r="F11" s="13">
        <f>IF(C11&gt;0,D11/C11,0)</f>
        <v>1.32425</v>
      </c>
      <c r="G11" t="str">
        <f>IF(D11&gt;C11,"Over","OK")</f>
        <v>Over</v>
      </c>
    </row>
    <row r="12">
      <c r="A12" t="inlineStr">
        <is>
          <t xml:space="preserve">Entertainment</t>
        </is>
      </c>
      <c r="B12" t="inlineStr">
        <is>
          <t xml:space="preserve">Fun</t>
        </is>
      </c>
      <c r="C12" s="3">
        <v>120</v>
      </c>
      <c r="D12" s="3">
        <v>96.1</v>
      </c>
      <c r="E12" s="3">
        <f>C12-D12</f>
        <v>23.9</v>
      </c>
      <c r="F12" s="13">
        <f>IF(C12&gt;0,D12/C12,0)</f>
        <v>0.800833333333333</v>
      </c>
      <c r="G12" t="str">
        <f>IF(D12&gt;C12,"Over","OK")</f>
        <v>OK</v>
      </c>
    </row>
    <row r="13">
      <c r="A13" t="inlineStr">
        <is>
          <t xml:space="preserve">Emergency fund</t>
        </is>
      </c>
      <c r="B13" t="inlineStr">
        <is>
          <t xml:space="preserve">Savings</t>
        </is>
      </c>
      <c r="C13" s="3">
        <v>500</v>
      </c>
      <c r="D13" s="3">
        <v>500</v>
      </c>
      <c r="E13" s="3">
        <f>C13-D13</f>
        <v>0</v>
      </c>
      <c r="F13" s="13">
        <f>IF(C13&gt;0,D13/C13,0)</f>
        <v>1</v>
      </c>
      <c r="G13" t="str">
        <f>IF(D13&gt;C13,"Over","OK")</f>
        <v>OK</v>
      </c>
    </row>
    <row r="14">
      <c r="A14" s="2" t="inlineStr">
        <is>
          <t xml:space="preserve">Total expenses</t>
        </is>
      </c>
      <c r="C14" s="4">
        <f>SUM(C2:C13)</f>
        <v>3658</v>
      </c>
      <c r="D14" s="4">
        <f>SUM(D2:D13)</f>
        <v>3740.14</v>
      </c>
      <c r="E14" s="4">
        <f>C14-D14</f>
        <v>-82.1399999999994</v>
      </c>
      <c r="F14" s="14">
        <f>IF(C14&gt;0,D14/C14,0)</f>
        <v>1.02245489338436</v>
      </c>
    </row>
    <row r="16">
      <c r="A16" t="inlineStr">
        <is>
          <t xml:space="preserve">Take-home pay this month</t>
        </is>
      </c>
      <c r="D16" s="3">
        <v>4200</v>
      </c>
    </row>
    <row r="17">
      <c r="A17" t="inlineStr">
        <is>
          <t xml:space="preserve">Total spent</t>
        </is>
      </c>
      <c r="D17" s="3">
        <f>D14</f>
        <v>3740.14</v>
      </c>
    </row>
    <row r="18">
      <c r="A18" t="inlineStr">
        <is>
          <t xml:space="preserve">Left over</t>
        </is>
      </c>
      <c r="D18" s="3">
        <f>D16-D17</f>
        <v>459.860000000001</v>
      </c>
    </row>
    <row r="19">
      <c r="A19" t="inlineStr">
        <is>
          <t xml:space="preserve">Savings rate</t>
        </is>
      </c>
      <c r="D19" s="13">
        <f>IF(D16&gt;0,SUMIF(B2:B13,"Savings",D2:D13)/D16,0)</f>
        <v>0.119047619047619</v>
      </c>
    </row>
    <row r="21">
      <c r="A21" s="2" t="inlineStr">
        <is>
          <t xml:space="preserve">Spending by group</t>
        </is>
      </c>
      <c r="D21" s="4" t="inlineStr">
        <is>
          <t xml:space="preserve">Actual</t>
        </is>
      </c>
      <c r="F21" s="14" t="inlineStr">
        <is>
          <t xml:space="preserve">Share</t>
        </is>
      </c>
    </row>
    <row r="22">
      <c r="A22" t="inlineStr">
        <is>
          <t xml:space="preserve">Housing</t>
        </is>
      </c>
      <c r="D22" s="3">
        <f>SUMIF($B$2:$B$13,A22,$D$2:$D$13)</f>
        <v>1679.32</v>
      </c>
      <c r="F22" s="13">
        <f>IF($D$14&gt;0,D22/$D$14,0)</f>
        <v>0.448999235322742</v>
      </c>
    </row>
    <row r="23">
      <c r="A23" t="inlineStr">
        <is>
          <t xml:space="preserve">Food</t>
        </is>
      </c>
      <c r="D23" s="3">
        <f>SUMIF($B$2:$B$13,A23,$D$2:$D$13)</f>
        <v>800.15</v>
      </c>
      <c r="F23" s="13">
        <f>IF($D$14&gt;0,D23/$D$14,0)</f>
        <v>0.21393584197383</v>
      </c>
    </row>
    <row r="24">
      <c r="A24" t="inlineStr">
        <is>
          <t xml:space="preserve">Transport</t>
        </is>
      </c>
      <c r="D24" s="3">
        <f>SUMIF($B$2:$B$13,A24,$D$2:$D$13)</f>
        <v>556.6</v>
      </c>
      <c r="F24" s="13">
        <f>IF($D$14&gt;0,D24/$D$14,0)</f>
        <v>0.148817958686039</v>
      </c>
    </row>
    <row r="25">
      <c r="A25" t="inlineStr">
        <is>
          <t xml:space="preserve">Bills</t>
        </is>
      </c>
      <c r="D25" s="3">
        <f>SUMIF($B$2:$B$13,A25,$D$2:$D$13)</f>
        <v>107.97</v>
      </c>
      <c r="F25" s="13">
        <f>IF($D$14&gt;0,D25/$D$14,0)</f>
        <v>0.0288679033405167</v>
      </c>
    </row>
    <row r="26">
      <c r="A26" t="inlineStr">
        <is>
          <t xml:space="preserve">Fun</t>
        </is>
      </c>
      <c r="D26" s="3">
        <f>SUMIF($B$2:$B$13,A26,$D$2:$D$13)</f>
        <v>96.1</v>
      </c>
      <c r="F26" s="13">
        <f>IF($D$14&gt;0,D26/$D$14,0)</f>
        <v>0.0256942253498532</v>
      </c>
    </row>
    <row r="27">
      <c r="A27" t="inlineStr">
        <is>
          <t xml:space="preserve">Savings</t>
        </is>
      </c>
      <c r="D27" s="3">
        <f>SUMIF($B$2:$B$13,A27,$D$2:$D$13)</f>
        <v>500</v>
      </c>
      <c r="F27" s="13">
        <f>IF($D$14&gt;0,D27/$D$14,0)</f>
        <v>0.13368483532702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Excel monthly budget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