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issing work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.7" customWidth="1"/>
    <col min="2" max="2" width="13.7" customWidth="1"/>
    <col min="3" max="3" width="13.7" customWidth="1"/>
    <col min="4" max="4" width="13.7" customWidth="1"/>
    <col min="5" max="5" width="13.7" customWidth="1"/>
    <col min="6" max="6" width="13.7" customWidth="1"/>
    <col min="7" max="7" width="13.7" customWidth="1"/>
    <col min="8" max="8" width="9.7" customWidth="1"/>
    <col min="9" max="9" width="13.7" customWidth="1"/>
    <col min="10" max="10" width="15.7" customWidth="1"/>
    <col min="11" max="11" width="10.7" customWidth="1"/>
  </cols>
  <sheetData>
    <row r="1">
      <c r="A1" s="2" t="inlineStr">
        <is>
          <t xml:space="preserve">Student</t>
        </is>
      </c>
      <c r="B1" s="2" t="inlineStr">
        <is>
          <t xml:space="preserve">Lab 1</t>
        </is>
      </c>
      <c r="C1" s="2" t="inlineStr">
        <is>
          <t xml:space="preserve">HW 5</t>
        </is>
      </c>
      <c r="D1" s="2" t="inlineStr">
        <is>
          <t xml:space="preserve">Quiz 3</t>
        </is>
      </c>
      <c r="E1" s="2" t="inlineStr">
        <is>
          <t xml:space="preserve">Essay</t>
        </is>
      </c>
      <c r="F1" s="2" t="inlineStr">
        <is>
          <t xml:space="preserve">HW 6</t>
        </is>
      </c>
      <c r="G1" s="2" t="inlineStr">
        <is>
          <t xml:space="preserve">Lab 2</t>
        </is>
      </c>
      <c r="H1" s="2" t="inlineStr">
        <is>
          <t xml:space="preserve">Missing</t>
        </is>
      </c>
      <c r="I1" s="2" t="inlineStr">
        <is>
          <t xml:space="preserve">Points earned</t>
        </is>
      </c>
      <c r="J1" s="2" t="inlineStr">
        <is>
          <t xml:space="preserve">Points possible</t>
        </is>
      </c>
      <c r="K1" s="14" t="inlineStr">
        <is>
          <t xml:space="preserve">% earned</t>
        </is>
      </c>
    </row>
    <row r="2">
      <c r="A2" s="2" t="inlineStr">
        <is>
          <t xml:space="preserve">Due date</t>
        </is>
      </c>
      <c r="B2" s="6">
        <v>46315</v>
      </c>
      <c r="C2" s="6">
        <v>46318</v>
      </c>
      <c r="D2" s="6">
        <v>46323</v>
      </c>
      <c r="E2" s="6">
        <v>46329</v>
      </c>
      <c r="F2" s="6">
        <v>46332</v>
      </c>
      <c r="G2" s="6">
        <v>46338</v>
      </c>
    </row>
    <row r="3">
      <c r="A3" s="2" t="inlineStr">
        <is>
          <t xml:space="preserve">Points</t>
        </is>
      </c>
      <c r="B3" s="2">
        <v>20</v>
      </c>
      <c r="C3" s="2">
        <v>10</v>
      </c>
      <c r="D3" s="2">
        <v>25</v>
      </c>
      <c r="E3" s="2">
        <v>50</v>
      </c>
      <c r="F3" s="2">
        <v>10</v>
      </c>
      <c r="G3" s="2">
        <v>20</v>
      </c>
    </row>
    <row r="4">
      <c r="A4" t="inlineStr">
        <is>
          <t xml:space="preserve">Maya</t>
        </is>
      </c>
      <c r="B4">
        <v>19</v>
      </c>
      <c r="C4">
        <v>10</v>
      </c>
      <c r="D4">
        <v>23</v>
      </c>
      <c r="E4">
        <v>47</v>
      </c>
      <c r="F4">
        <v>9</v>
      </c>
      <c r="G4">
        <v>18</v>
      </c>
      <c r="H4">
        <f>SUMPRODUCT(($B$2:$G$2&lt;=$B$13)*(B4:G4=""))</f>
        <v>0</v>
      </c>
      <c r="I4">
        <f>SUMIFS(B4:G4,$B$2:$G$2,"&lt;="&amp;$B$13)</f>
        <v>108</v>
      </c>
      <c r="J4">
        <f>SUMPRODUCT(($B$2:$G$2&lt;=$B$13)*(B4:G4&lt;&gt;"EX")*$B$3:$G$3)</f>
        <v>115</v>
      </c>
      <c r="K4" s="13">
        <f>IF(J4=0,"",ROUND(I4/J4,3))</f>
        <v>0.939</v>
      </c>
    </row>
    <row r="5">
      <c r="A5" t="inlineStr">
        <is>
          <t xml:space="preserve">Leo</t>
        </is>
      </c>
      <c r="B5">
        <v>15</v>
      </c>
      <c r="D5">
        <v>18</v>
      </c>
      <c r="E5">
        <v>38</v>
      </c>
      <c r="H5">
        <f>SUMPRODUCT(($B$2:$G$2&lt;=$B$13)*(B5:G5=""))</f>
        <v>2</v>
      </c>
      <c r="I5">
        <f>SUMIFS(B5:G5,$B$2:$G$2,"&lt;="&amp;$B$13)</f>
        <v>71</v>
      </c>
      <c r="J5">
        <f>SUMPRODUCT(($B$2:$G$2&lt;=$B$13)*(B5:G5&lt;&gt;"EX")*$B$3:$G$3)</f>
        <v>115</v>
      </c>
      <c r="K5" s="13">
        <f>IF(J5=0,"",ROUND(I5/J5,3))</f>
        <v>0.617</v>
      </c>
    </row>
    <row r="6">
      <c r="A6" t="inlineStr">
        <is>
          <t xml:space="preserve">Priya</t>
        </is>
      </c>
      <c r="B6">
        <v>20</v>
      </c>
      <c r="C6">
        <v>9</v>
      </c>
      <c r="D6">
        <v>25</v>
      </c>
      <c r="E6">
        <v>49</v>
      </c>
      <c r="F6">
        <v>10</v>
      </c>
      <c r="H6">
        <f>SUMPRODUCT(($B$2:$G$2&lt;=$B$13)*(B6:G6=""))</f>
        <v>0</v>
      </c>
      <c r="I6">
        <f>SUMIFS(B6:G6,$B$2:$G$2,"&lt;="&amp;$B$13)</f>
        <v>113</v>
      </c>
      <c r="J6">
        <f>SUMPRODUCT(($B$2:$G$2&lt;=$B$13)*(B6:G6&lt;&gt;"EX")*$B$3:$G$3)</f>
        <v>115</v>
      </c>
      <c r="K6" s="13">
        <f>IF(J6=0,"",ROUND(I6/J6,3))</f>
        <v>0.983</v>
      </c>
    </row>
    <row r="7">
      <c r="A7" t="inlineStr">
        <is>
          <t xml:space="preserve">Omar</t>
        </is>
      </c>
      <c r="C7">
        <v>7</v>
      </c>
      <c r="D7">
        <v>16</v>
      </c>
      <c r="F7">
        <v>6</v>
      </c>
      <c r="H7">
        <f>SUMPRODUCT(($B$2:$G$2&lt;=$B$13)*(B7:G7=""))</f>
        <v>2</v>
      </c>
      <c r="I7">
        <f>SUMIFS(B7:G7,$B$2:$G$2,"&lt;="&amp;$B$13)</f>
        <v>29</v>
      </c>
      <c r="J7">
        <f>SUMPRODUCT(($B$2:$G$2&lt;=$B$13)*(B7:G7&lt;&gt;"EX")*$B$3:$G$3)</f>
        <v>115</v>
      </c>
      <c r="K7" s="13">
        <f>IF(J7=0,"",ROUND(I7/J7,3))</f>
        <v>0.252</v>
      </c>
    </row>
    <row r="8">
      <c r="A8" t="inlineStr">
        <is>
          <t xml:space="preserve">Jonah</t>
        </is>
      </c>
      <c r="B8">
        <v>12</v>
      </c>
      <c r="E8">
        <v>30</v>
      </c>
      <c r="H8">
        <f>SUMPRODUCT(($B$2:$G$2&lt;=$B$13)*(B8:G8=""))</f>
        <v>3</v>
      </c>
      <c r="I8">
        <f>SUMIFS(B8:G8,$B$2:$G$2,"&lt;="&amp;$B$13)</f>
        <v>42</v>
      </c>
      <c r="J8">
        <f>SUMPRODUCT(($B$2:$G$2&lt;=$B$13)*(B8:G8&lt;&gt;"EX")*$B$3:$G$3)</f>
        <v>115</v>
      </c>
      <c r="K8" s="13">
        <f>IF(J8=0,"",ROUND(I8/J8,3))</f>
        <v>0.365</v>
      </c>
    </row>
    <row r="9">
      <c r="A9" t="inlineStr">
        <is>
          <t xml:space="preserve">Sofia</t>
        </is>
      </c>
      <c r="B9">
        <v>18</v>
      </c>
      <c r="C9">
        <v>8</v>
      </c>
      <c r="D9">
        <v>21</v>
      </c>
      <c r="E9" t="inlineStr">
        <is>
          <t xml:space="preserve">EX</t>
        </is>
      </c>
      <c r="F9">
        <v>9</v>
      </c>
      <c r="H9">
        <f>SUMPRODUCT(($B$2:$G$2&lt;=$B$13)*(B9:G9=""))</f>
        <v>0</v>
      </c>
      <c r="I9">
        <f>SUMIFS(B9:G9,$B$2:$G$2,"&lt;="&amp;$B$13)</f>
        <v>56</v>
      </c>
      <c r="J9">
        <f>SUMPRODUCT(($B$2:$G$2&lt;=$B$13)*(B9:G9&lt;&gt;"EX")*$B$3:$G$3)</f>
        <v>65</v>
      </c>
      <c r="K9" s="13">
        <f>IF(J9=0,"",ROUND(I9/J9,3))</f>
        <v>0.862</v>
      </c>
    </row>
    <row r="10">
      <c r="A10" t="inlineStr">
        <is>
          <t xml:space="preserve">Eli</t>
        </is>
      </c>
      <c r="B10">
        <v>16</v>
      </c>
      <c r="C10">
        <v>6</v>
      </c>
      <c r="D10">
        <v>19</v>
      </c>
      <c r="E10">
        <v>41</v>
      </c>
      <c r="H10">
        <f>SUMPRODUCT(($B$2:$G$2&lt;=$B$13)*(B10:G10=""))</f>
        <v>1</v>
      </c>
      <c r="I10">
        <f>SUMIFS(B10:G10,$B$2:$G$2,"&lt;="&amp;$B$13)</f>
        <v>82</v>
      </c>
      <c r="J10">
        <f>SUMPRODUCT(($B$2:$G$2&lt;=$B$13)*(B10:G10&lt;&gt;"EX")*$B$3:$G$3)</f>
        <v>115</v>
      </c>
      <c r="K10" s="13">
        <f>IF(J10=0,"",ROUND(I10/J10,3))</f>
        <v>0.713</v>
      </c>
    </row>
    <row r="11">
      <c r="A11" t="inlineStr">
        <is>
          <t xml:space="preserve">Nora</t>
        </is>
      </c>
      <c r="B11">
        <v>20</v>
      </c>
      <c r="C11">
        <v>10</v>
      </c>
      <c r="D11">
        <v>24</v>
      </c>
      <c r="E11">
        <v>50</v>
      </c>
      <c r="F11">
        <v>10</v>
      </c>
      <c r="G11">
        <v>19</v>
      </c>
      <c r="H11">
        <f>SUMPRODUCT(($B$2:$G$2&lt;=$B$13)*(B11:G11=""))</f>
        <v>0</v>
      </c>
      <c r="I11">
        <f>SUMIFS(B11:G11,$B$2:$G$2,"&lt;="&amp;$B$13)</f>
        <v>114</v>
      </c>
      <c r="J11">
        <f>SUMPRODUCT(($B$2:$G$2&lt;=$B$13)*(B11:G11&lt;&gt;"EX")*$B$3:$G$3)</f>
        <v>115</v>
      </c>
      <c r="K11" s="13">
        <f>IF(J11=0,"",ROUND(I11/J11,3))</f>
        <v>0.991</v>
      </c>
    </row>
    <row r="13">
      <c r="A13" s="2" t="inlineStr">
        <is>
          <t xml:space="preserve">Count work due on or before</t>
        </is>
      </c>
      <c r="B13" s="6">
        <v>46332</v>
      </c>
    </row>
    <row r="14">
      <c r="A14" t="inlineStr">
        <is>
          <t xml:space="preserve">Turned in</t>
        </is>
      </c>
      <c r="B14">
        <f>COUNT(B4:B11)</f>
        <v>7</v>
      </c>
      <c r="C14">
        <f>COUNT(C4:C11)</f>
        <v>6</v>
      </c>
      <c r="D14">
        <f>COUNT(D4:D11)</f>
        <v>7</v>
      </c>
      <c r="E14">
        <f>COUNT(E4:E11)</f>
        <v>6</v>
      </c>
      <c r="F14">
        <f>COUNT(F4:F11)</f>
        <v>5</v>
      </c>
      <c r="G14">
        <f>COUNT(G4:G11)</f>
        <v>2</v>
      </c>
    </row>
    <row r="15">
      <c r="A15" t="inlineStr">
        <is>
          <t xml:space="preserve">Missing (if due)</t>
        </is>
      </c>
      <c r="B15">
        <f>IF(B$2&gt;$B$13,"",COUNTBLANK(B4:B11))</f>
        <v>1</v>
      </c>
      <c r="C15">
        <f>IF(C$2&gt;$B$13,"",COUNTBLANK(C4:C11))</f>
        <v>2</v>
      </c>
      <c r="D15">
        <f>IF(D$2&gt;$B$13,"",COUNTBLANK(D4:D11))</f>
        <v>1</v>
      </c>
      <c r="E15">
        <f>IF(E$2&gt;$B$13,"",COUNTBLANK(E4:E11))</f>
        <v>1</v>
      </c>
      <c r="F15">
        <f>IF(F$2&gt;$B$13,"",COUNTBLANK(F4:F11))</f>
        <v>3</v>
      </c>
      <c r="G15" t="str">
        <f>IF(G$2&gt;$B$13,"",COUNTBLANK(G4:G11))</f>
        <v/>
      </c>
    </row>
    <row r="16">
      <c r="A16" t="inlineStr">
        <is>
          <t xml:space="preserve">Average score</t>
        </is>
      </c>
      <c r="B16" s="13">
        <f>IFERROR(ROUND(AVERAGE(B4:B11)/B$3,3),"")</f>
        <v>0.857</v>
      </c>
      <c r="C16" s="13">
        <f>IFERROR(ROUND(AVERAGE(C4:C11)/C$3,3),"")</f>
        <v>0.833</v>
      </c>
      <c r="D16" s="13">
        <f>IFERROR(ROUND(AVERAGE(D4:D11)/D$3,3),"")</f>
        <v>0.834</v>
      </c>
      <c r="E16" s="13">
        <f>IFERROR(ROUND(AVERAGE(E4:E11)/E$3,3),"")</f>
        <v>0.85</v>
      </c>
      <c r="F16" s="13">
        <f>IFERROR(ROUND(AVERAGE(F4:F11)/F$3,3),"")</f>
        <v>0.88</v>
      </c>
      <c r="G16" s="13">
        <f>IFERROR(ROUND(AVERAGE(G4:G11)/G$3,3),"")</f>
        <v>0.925</v>
      </c>
    </row>
    <row r="17">
      <c r="A17" s="2" t="inlineStr">
        <is>
          <t xml:space="preserve">Who is missing it</t>
        </is>
      </c>
      <c r="B17" t="str">
        <f>IF(B$2&gt;$B$13,"",IFERROR(_xlfn.TEXTJOIN(", ",TRUE,_xlfn.FILTER($A$4:$A$11,B4:B11="")),"Nobody"))</f>
        <v>Omar</v>
      </c>
      <c r="C17" t="str">
        <f>IF(C$2&gt;$B$13,"",IFERROR(_xlfn.TEXTJOIN(", ",TRUE,_xlfn.FILTER($A$4:$A$11,C4:C11="")),"Nobody"))</f>
        <v>Leo, Jonah</v>
      </c>
      <c r="D17" t="str">
        <f>IF(D$2&gt;$B$13,"",IFERROR(_xlfn.TEXTJOIN(", ",TRUE,_xlfn.FILTER($A$4:$A$11,D4:D11="")),"Nobody"))</f>
        <v>Jonah</v>
      </c>
      <c r="E17" t="str">
        <f>IF(E$2&gt;$B$13,"",IFERROR(_xlfn.TEXTJOIN(", ",TRUE,_xlfn.FILTER($A$4:$A$11,E4:E11="")),"Nobody"))</f>
        <v>Omar</v>
      </c>
      <c r="F17" t="str">
        <f>IF(F$2&gt;$B$13,"",IFERROR(_xlfn.TEXTJOIN(", ",TRUE,_xlfn.FILTER($A$4:$A$11,F4:F11="")),"Nobody"))</f>
        <v>Leo, Jonah, Eli</v>
      </c>
      <c r="G17" t="str">
        <f>IF(G$2&gt;$B$13,"",IFERROR(_xlfn.TEXTJOIN(", ",TRUE,_xlfn.FILTER($A$4:$A$11,G4:G11="")),"Nobody"))</f>
        <v/>
      </c>
    </row>
    <row r="19">
      <c r="A19" t="inlineStr">
        <is>
          <t xml:space="preserve">Leave a cell empty for missing work. Type EX for an excused assignment: it is not counted as missing and its points are left out of Points possible.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missing assignments tracker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