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urnove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34.7" customWidth="1"/>
    <col min="2" max="2" width="15.7" customWidth="1"/>
    <col min="3" max="3" width="10.7" customWidth="1"/>
    <col min="4" max="4" width="10.7" customWidth="1"/>
    <col min="5" max="5" width="14.7" customWidth="1"/>
    <col min="6" max="6" width="17.7" customWidth="1"/>
    <col min="7" max="7" width="16.7" customWidth="1"/>
    <col min="8" max="8" width="15.7" customWidth="1"/>
  </cols>
  <sheetData>
    <row r="1">
      <c r="A1" s="2" t="inlineStr">
        <is>
          <t xml:space="preserve">Headcount and turnover report</t>
        </is>
      </c>
    </row>
    <row r="2">
      <c r="A2" t="inlineStr">
        <is>
          <t xml:space="preserve">Year</t>
        </is>
      </c>
      <c r="B2" s="9">
        <v>2026</v>
      </c>
    </row>
    <row r="3">
      <c r="A3" t="inlineStr">
        <is>
          <t xml:space="preserve">Headcount on Jan 1</t>
        </is>
      </c>
      <c r="B3" s="9">
        <v>148</v>
      </c>
    </row>
    <row r="5">
      <c r="A5" s="2" t="inlineStr">
        <is>
          <t xml:space="preserve">Month</t>
        </is>
      </c>
      <c r="B5" s="10" t="inlineStr">
        <is>
          <t xml:space="preserve">Start headcount</t>
        </is>
      </c>
      <c r="C5" s="10" t="inlineStr">
        <is>
          <t xml:space="preserve">Hires</t>
        </is>
      </c>
      <c r="D5" s="10" t="inlineStr">
        <is>
          <t xml:space="preserve">Exits</t>
        </is>
      </c>
      <c r="E5" s="10" t="inlineStr">
        <is>
          <t xml:space="preserve">End headcount</t>
        </is>
      </c>
      <c r="F5" s="8" t="inlineStr">
        <is>
          <t xml:space="preserve">Average headcount</t>
        </is>
      </c>
      <c r="G5" s="16" t="inlineStr">
        <is>
          <t xml:space="preserve">Monthly turnover</t>
        </is>
      </c>
      <c r="H5" s="10" t="inlineStr">
        <is>
          <t xml:space="preserve">Voluntary exits</t>
        </is>
      </c>
    </row>
    <row r="6">
      <c r="A6" t="inlineStr">
        <is>
          <t xml:space="preserve">Jan</t>
        </is>
      </c>
      <c r="B6" s="9">
        <f>B3</f>
        <v>148</v>
      </c>
      <c r="C6" s="9">
        <v>4</v>
      </c>
      <c r="D6" s="9">
        <v>3</v>
      </c>
      <c r="E6" s="9">
        <f>B6+C6-D6</f>
        <v>149</v>
      </c>
      <c r="F6" s="7">
        <f>(B6+E6)/2</f>
        <v>148.5</v>
      </c>
      <c r="G6" s="15">
        <f>IF(D6="","",D6/F6)</f>
        <v>0.0202020202020202</v>
      </c>
      <c r="H6" s="9">
        <v>2</v>
      </c>
    </row>
    <row r="7">
      <c r="A7" t="inlineStr">
        <is>
          <t xml:space="preserve">Feb</t>
        </is>
      </c>
      <c r="B7" s="9">
        <f>E6</f>
        <v>149</v>
      </c>
      <c r="C7" s="9">
        <v>2</v>
      </c>
      <c r="D7" s="9">
        <v>1</v>
      </c>
      <c r="E7" s="9">
        <f>B7+C7-D7</f>
        <v>150</v>
      </c>
      <c r="F7" s="7">
        <f>(B7+E7)/2</f>
        <v>149.5</v>
      </c>
      <c r="G7" s="15">
        <f>IF(D7="","",D7/F7)</f>
        <v>0.00668896321070234</v>
      </c>
      <c r="H7" s="9">
        <v>1</v>
      </c>
    </row>
    <row r="8">
      <c r="A8" t="inlineStr">
        <is>
          <t xml:space="preserve">Mar</t>
        </is>
      </c>
      <c r="B8" s="9">
        <f>E7</f>
        <v>150</v>
      </c>
      <c r="C8" s="9">
        <v>5</v>
      </c>
      <c r="D8" s="9">
        <v>2</v>
      </c>
      <c r="E8" s="9">
        <f>B8+C8-D8</f>
        <v>153</v>
      </c>
      <c r="F8" s="7">
        <f>(B8+E8)/2</f>
        <v>151.5</v>
      </c>
      <c r="G8" s="15">
        <f>IF(D8="","",D8/F8)</f>
        <v>0.0132013201320132</v>
      </c>
      <c r="H8" s="9">
        <v>2</v>
      </c>
    </row>
    <row r="9">
      <c r="A9" t="inlineStr">
        <is>
          <t xml:space="preserve">Apr</t>
        </is>
      </c>
      <c r="B9" s="9">
        <f>E8</f>
        <v>153</v>
      </c>
      <c r="C9" s="9">
        <v>3</v>
      </c>
      <c r="D9" s="9">
        <v>4</v>
      </c>
      <c r="E9" s="9">
        <f>B9+C9-D9</f>
        <v>152</v>
      </c>
      <c r="F9" s="7">
        <f>(B9+E9)/2</f>
        <v>152.5</v>
      </c>
      <c r="G9" s="15">
        <f>IF(D9="","",D9/F9)</f>
        <v>0.0262295081967213</v>
      </c>
      <c r="H9" s="9">
        <v>3</v>
      </c>
    </row>
    <row r="10">
      <c r="A10" t="inlineStr">
        <is>
          <t xml:space="preserve">May</t>
        </is>
      </c>
      <c r="B10" s="9">
        <f>E9</f>
        <v>152</v>
      </c>
      <c r="C10" s="9">
        <v>6</v>
      </c>
      <c r="D10" s="9">
        <v>2</v>
      </c>
      <c r="E10" s="9">
        <f>B10+C10-D10</f>
        <v>156</v>
      </c>
      <c r="F10" s="7">
        <f>(B10+E10)/2</f>
        <v>154</v>
      </c>
      <c r="G10" s="15">
        <f>IF(D10="","",D10/F10)</f>
        <v>0.012987012987013</v>
      </c>
      <c r="H10" s="9">
        <v>1</v>
      </c>
    </row>
    <row r="11">
      <c r="A11" t="inlineStr">
        <is>
          <t xml:space="preserve">Jun</t>
        </is>
      </c>
      <c r="B11" s="9">
        <f>E10</f>
        <v>156</v>
      </c>
      <c r="C11" s="9">
        <v>4</v>
      </c>
      <c r="D11" s="9">
        <v>5</v>
      </c>
      <c r="E11" s="9">
        <f>B11+C11-D11</f>
        <v>155</v>
      </c>
      <c r="F11" s="7">
        <f>(B11+E11)/2</f>
        <v>155.5</v>
      </c>
      <c r="G11" s="15">
        <f>IF(D11="","",D11/F11)</f>
        <v>0.0321543408360129</v>
      </c>
      <c r="H11" s="9">
        <v>4</v>
      </c>
    </row>
    <row r="12">
      <c r="A12" t="inlineStr">
        <is>
          <t xml:space="preserve">Jul</t>
        </is>
      </c>
      <c r="B12" s="9">
        <f>E11</f>
        <v>155</v>
      </c>
      <c r="C12" s="9">
        <v>2</v>
      </c>
      <c r="D12" s="9">
        <v>3</v>
      </c>
      <c r="E12" s="9">
        <f>B12+C12-D12</f>
        <v>154</v>
      </c>
      <c r="F12" s="7">
        <f>(B12+E12)/2</f>
        <v>154.5</v>
      </c>
      <c r="G12" s="15">
        <f>IF(D12="","",D12/F12)</f>
        <v>0.0194174757281553</v>
      </c>
      <c r="H12" s="9">
        <v>2</v>
      </c>
    </row>
    <row r="13">
      <c r="A13" t="inlineStr">
        <is>
          <t xml:space="preserve">Aug</t>
        </is>
      </c>
      <c r="B13" s="9">
        <f>E12</f>
        <v>154</v>
      </c>
      <c r="C13" s="9">
        <v>3</v>
      </c>
      <c r="D13" s="9">
        <v>2</v>
      </c>
      <c r="E13" s="9">
        <f>B13+C13-D13</f>
        <v>155</v>
      </c>
      <c r="F13" s="7">
        <f>(B13+E13)/2</f>
        <v>154.5</v>
      </c>
      <c r="G13" s="15">
        <f>IF(D13="","",D13/F13)</f>
        <v>0.0129449838187702</v>
      </c>
      <c r="H13" s="9">
        <v>2</v>
      </c>
    </row>
    <row r="14">
      <c r="A14" t="inlineStr">
        <is>
          <t xml:space="preserve">Sep</t>
        </is>
      </c>
      <c r="B14" s="9">
        <f>E13</f>
        <v>155</v>
      </c>
      <c r="C14" s="9">
        <v>1</v>
      </c>
      <c r="D14" s="9">
        <v>4</v>
      </c>
      <c r="E14" s="9">
        <f>B14+C14-D14</f>
        <v>152</v>
      </c>
      <c r="F14" s="7">
        <f>(B14+E14)/2</f>
        <v>153.5</v>
      </c>
      <c r="G14" s="15">
        <f>IF(D14="","",D14/F14)</f>
        <v>0.0260586319218241</v>
      </c>
      <c r="H14" s="9">
        <v>3</v>
      </c>
    </row>
    <row r="15">
      <c r="A15" t="inlineStr">
        <is>
          <t xml:space="preserve">Oct</t>
        </is>
      </c>
      <c r="B15" s="9">
        <f>E14</f>
        <v>152</v>
      </c>
      <c r="C15" s="9">
        <v>3</v>
      </c>
      <c r="D15" s="9">
        <v>2</v>
      </c>
      <c r="E15" s="9">
        <f>B15+C15-D15</f>
        <v>153</v>
      </c>
      <c r="F15" s="7">
        <f>(B15+E15)/2</f>
        <v>152.5</v>
      </c>
      <c r="G15" s="15">
        <f>IF(D15="","",D15/F15)</f>
        <v>0.0131147540983607</v>
      </c>
      <c r="H15" s="9">
        <v>1</v>
      </c>
    </row>
    <row r="16">
      <c r="A16" t="inlineStr">
        <is>
          <t xml:space="preserve">Nov</t>
        </is>
      </c>
      <c r="B16" s="9">
        <f>E15</f>
        <v>153</v>
      </c>
      <c r="E16" s="9">
        <f>B16+C16-D16</f>
        <v>153</v>
      </c>
      <c r="F16" s="7">
        <f>(B16+E16)/2</f>
        <v>153</v>
      </c>
      <c r="G16" s="15" t="str">
        <f>IF(D16="","",D16/F16)</f>
        <v/>
      </c>
    </row>
    <row r="17">
      <c r="A17" t="inlineStr">
        <is>
          <t xml:space="preserve">Dec</t>
        </is>
      </c>
      <c r="B17" s="9">
        <f>E16</f>
        <v>153</v>
      </c>
      <c r="E17" s="9">
        <f>B17+C17-D17</f>
        <v>153</v>
      </c>
      <c r="F17" s="7">
        <f>(B17+E17)/2</f>
        <v>153</v>
      </c>
      <c r="G17" s="15" t="str">
        <f>IF(D17="","",D17/F17)</f>
        <v/>
      </c>
    </row>
    <row r="19">
      <c r="A19" t="inlineStr">
        <is>
          <t xml:space="preserve">Months reported</t>
        </is>
      </c>
      <c r="C19" s="9">
        <f>COUNT(D6:D17)</f>
        <v>10</v>
      </c>
    </row>
    <row r="20">
      <c r="A20" t="inlineStr">
        <is>
          <t xml:space="preserve">Exits year to date</t>
        </is>
      </c>
      <c r="C20" s="9">
        <f>SUM(D6:D17)</f>
        <v>28</v>
      </c>
    </row>
    <row r="21">
      <c r="A21" t="inlineStr">
        <is>
          <t xml:space="preserve">Average headcount (months reported)</t>
        </is>
      </c>
      <c r="C21" s="7">
        <f>IF(C19&gt;0,ROUND(SUMPRODUCT((D6:D17&lt;&gt;"")*F6:F17)/C19,1),0)</f>
        <v>152.7</v>
      </c>
    </row>
    <row r="22">
      <c r="A22" s="2" t="inlineStr">
        <is>
          <t xml:space="preserve">Turnover year to date</t>
        </is>
      </c>
      <c r="C22" s="14">
        <f>IF(C21&gt;0,C20/C21,0)</f>
        <v>0.183366077275704</v>
      </c>
    </row>
    <row r="23">
      <c r="A23" t="inlineStr">
        <is>
          <t xml:space="preserve">Annualized turnover</t>
        </is>
      </c>
      <c r="C23" s="13">
        <f>IF(C19&gt;0,C22*12/C19,0)</f>
        <v>0.220039292730845</v>
      </c>
    </row>
    <row r="24">
      <c r="A24" t="inlineStr">
        <is>
          <t xml:space="preserve">Voluntary share of exits</t>
        </is>
      </c>
      <c r="C24" s="13">
        <f>IF(C20&gt;0,SUM(H6:H17)/C20,0)</f>
        <v>0.75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headcount and turnover report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