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GPA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32.7" customWidth="1"/>
    <col min="2" max="2" width="10.7" customWidth="1"/>
    <col min="3" max="3" width="8.7" customWidth="1"/>
    <col min="4" max="4" width="12.7" customWidth="1"/>
    <col min="5" max="5" width="15.7" customWidth="1"/>
    <col min="6" max="6" width="3.7" customWidth="1"/>
    <col min="7" max="7" width="8.7" customWidth="1"/>
    <col min="8" max="8" width="8.7" customWidth="1"/>
  </cols>
  <sheetData>
    <row r="1">
      <c r="A1" s="2" t="inlineStr">
        <is>
          <t xml:space="preserve">GPA calculator</t>
        </is>
      </c>
    </row>
    <row r="3">
      <c r="A3" s="2" t="inlineStr">
        <is>
          <t xml:space="preserve">Course</t>
        </is>
      </c>
      <c r="B3" s="2" t="inlineStr">
        <is>
          <t xml:space="preserve">Credits</t>
        </is>
      </c>
      <c r="C3" s="2" t="inlineStr">
        <is>
          <t xml:space="preserve">Grade</t>
        </is>
      </c>
      <c r="D3" s="12" t="inlineStr">
        <is>
          <t xml:space="preserve">Points</t>
        </is>
      </c>
      <c r="E3" s="12" t="inlineStr">
        <is>
          <t xml:space="preserve">Quality points</t>
        </is>
      </c>
      <c r="G3" s="2" t="inlineStr">
        <is>
          <t xml:space="preserve">Grade</t>
        </is>
      </c>
      <c r="H3" s="12" t="inlineStr">
        <is>
          <t xml:space="preserve">Points</t>
        </is>
      </c>
    </row>
    <row r="4">
      <c r="A4" t="inlineStr">
        <is>
          <t xml:space="preserve">Biology 101</t>
        </is>
      </c>
      <c r="B4">
        <v>4</v>
      </c>
      <c r="C4" t="inlineStr">
        <is>
          <t xml:space="preserve">B+</t>
        </is>
      </c>
      <c r="D4" s="11">
        <f>IF(C4="","",_xlfn.IFNA(_xlfn.XLOOKUP(C4,$G$4:$G$15,$H$4:$H$15),"Not counted"))</f>
        <v>3.3</v>
      </c>
      <c r="E4" s="11">
        <f>IF(ISNUMBER(D4),B4*D4,"")</f>
        <v>13.2</v>
      </c>
      <c r="G4" t="inlineStr">
        <is>
          <t xml:space="preserve">A+</t>
        </is>
      </c>
      <c r="H4" s="11">
        <v>4</v>
      </c>
    </row>
    <row r="5">
      <c r="A5" t="inlineStr">
        <is>
          <t xml:space="preserve">Calculus I</t>
        </is>
      </c>
      <c r="B5">
        <v>4</v>
      </c>
      <c r="C5" t="inlineStr">
        <is>
          <t xml:space="preserve">B</t>
        </is>
      </c>
      <c r="D5" s="11">
        <f>IF(C5="","",_xlfn.IFNA(_xlfn.XLOOKUP(C5,$G$4:$G$15,$H$4:$H$15),"Not counted"))</f>
        <v>3</v>
      </c>
      <c r="E5" s="11">
        <f>IF(ISNUMBER(D5),B5*D5,"")</f>
        <v>12</v>
      </c>
      <c r="G5" t="inlineStr">
        <is>
          <t xml:space="preserve">A</t>
        </is>
      </c>
      <c r="H5" s="11">
        <v>4</v>
      </c>
    </row>
    <row r="6">
      <c r="A6" t="inlineStr">
        <is>
          <t xml:space="preserve">English Composition</t>
        </is>
      </c>
      <c r="B6">
        <v>3</v>
      </c>
      <c r="C6" t="inlineStr">
        <is>
          <t xml:space="preserve">A-</t>
        </is>
      </c>
      <c r="D6" s="11">
        <f>IF(C6="","",_xlfn.IFNA(_xlfn.XLOOKUP(C6,$G$4:$G$15,$H$4:$H$15),"Not counted"))</f>
        <v>3.7</v>
      </c>
      <c r="E6" s="11">
        <f>IF(ISNUMBER(D6),B6*D6,"")</f>
        <v>11.1</v>
      </c>
      <c r="G6" t="inlineStr">
        <is>
          <t xml:space="preserve">A-</t>
        </is>
      </c>
      <c r="H6" s="11">
        <v>3.7</v>
      </c>
    </row>
    <row r="7">
      <c r="A7" t="inlineStr">
        <is>
          <t xml:space="preserve">Intro to Sociology</t>
        </is>
      </c>
      <c r="B7">
        <v>3</v>
      </c>
      <c r="C7" t="inlineStr">
        <is>
          <t xml:space="preserve">A</t>
        </is>
      </c>
      <c r="D7" s="11">
        <f>IF(C7="","",_xlfn.IFNA(_xlfn.XLOOKUP(C7,$G$4:$G$15,$H$4:$H$15),"Not counted"))</f>
        <v>4</v>
      </c>
      <c r="E7" s="11">
        <f>IF(ISNUMBER(D7),B7*D7,"")</f>
        <v>12</v>
      </c>
      <c r="G7" t="inlineStr">
        <is>
          <t xml:space="preserve">B+</t>
        </is>
      </c>
      <c r="H7" s="11">
        <v>3.3</v>
      </c>
    </row>
    <row r="8">
      <c r="A8" t="inlineStr">
        <is>
          <t xml:space="preserve">Spanish II</t>
        </is>
      </c>
      <c r="B8">
        <v>3</v>
      </c>
      <c r="C8" t="inlineStr">
        <is>
          <t xml:space="preserve">B+</t>
        </is>
      </c>
      <c r="D8" s="11">
        <f>IF(C8="","",_xlfn.IFNA(_xlfn.XLOOKUP(C8,$G$4:$G$15,$H$4:$H$15),"Not counted"))</f>
        <v>3.3</v>
      </c>
      <c r="E8" s="11">
        <f>IF(ISNUMBER(D8),B8*D8,"")</f>
        <v>9.9</v>
      </c>
      <c r="G8" t="inlineStr">
        <is>
          <t xml:space="preserve">B</t>
        </is>
      </c>
      <c r="H8" s="11">
        <v>3</v>
      </c>
    </row>
    <row r="9">
      <c r="A9" t="inlineStr">
        <is>
          <t xml:space="preserve">First-Year Seminar</t>
        </is>
      </c>
      <c r="B9">
        <v>1</v>
      </c>
      <c r="C9" t="inlineStr">
        <is>
          <t xml:space="preserve">P</t>
        </is>
      </c>
      <c r="D9" s="11" t="str">
        <f>IF(C9="","",_xlfn.IFNA(_xlfn.XLOOKUP(C9,$G$4:$G$15,$H$4:$H$15),"Not counted"))</f>
        <v>Not counted</v>
      </c>
      <c r="E9" s="11" t="str">
        <f>IF(ISNUMBER(D9),B9*D9,"")</f>
        <v/>
      </c>
      <c r="G9" t="inlineStr">
        <is>
          <t xml:space="preserve">B-</t>
        </is>
      </c>
      <c r="H9" s="11">
        <v>2.7</v>
      </c>
    </row>
    <row r="10">
      <c r="D10" s="11" t="str">
        <f>IF(C10="","",_xlfn.IFNA(_xlfn.XLOOKUP(C10,$G$4:$G$15,$H$4:$H$15),"Not counted"))</f>
        <v/>
      </c>
      <c r="E10" s="11" t="str">
        <f>IF(ISNUMBER(D10),B10*D10,"")</f>
        <v/>
      </c>
      <c r="G10" t="inlineStr">
        <is>
          <t xml:space="preserve">C+</t>
        </is>
      </c>
      <c r="H10" s="11">
        <v>2.3</v>
      </c>
    </row>
    <row r="11">
      <c r="D11" s="11" t="str">
        <f>IF(C11="","",_xlfn.IFNA(_xlfn.XLOOKUP(C11,$G$4:$G$15,$H$4:$H$15),"Not counted"))</f>
        <v/>
      </c>
      <c r="E11" s="11" t="str">
        <f>IF(ISNUMBER(D11),B11*D11,"")</f>
        <v/>
      </c>
      <c r="G11" t="inlineStr">
        <is>
          <t xml:space="preserve">C</t>
        </is>
      </c>
      <c r="H11" s="11">
        <v>2</v>
      </c>
    </row>
    <row r="12">
      <c r="G12" t="inlineStr">
        <is>
          <t xml:space="preserve">C-</t>
        </is>
      </c>
      <c r="H12" s="11">
        <v>1.7</v>
      </c>
    </row>
    <row r="13">
      <c r="A13" t="inlineStr">
        <is>
          <t xml:space="preserve">Credits that count toward GPA</t>
        </is>
      </c>
      <c r="B13">
        <f>SUMIF(D4:D11,"&gt;=0",B4:B11)</f>
        <v>17</v>
      </c>
      <c r="G13" t="inlineStr">
        <is>
          <t xml:space="preserve">D+</t>
        </is>
      </c>
      <c r="H13" s="11">
        <v>1.3</v>
      </c>
    </row>
    <row r="14">
      <c r="A14" t="inlineStr">
        <is>
          <t xml:space="preserve">Quality points</t>
        </is>
      </c>
      <c r="B14">
        <f>SUM(E4:E11)</f>
        <v>58.2</v>
      </c>
      <c r="G14" t="inlineStr">
        <is>
          <t xml:space="preserve">D</t>
        </is>
      </c>
      <c r="H14" s="11">
        <v>1</v>
      </c>
    </row>
    <row r="15">
      <c r="A15" s="2" t="inlineStr">
        <is>
          <t xml:space="preserve">Term GPA</t>
        </is>
      </c>
      <c r="B15" s="12">
        <f>IF(B13=0,"",ROUND(B14/B13,2))</f>
        <v>3.42</v>
      </c>
      <c r="G15" s="2" t="inlineStr">
        <is>
          <t xml:space="preserve">F</t>
        </is>
      </c>
      <c r="H15" s="12">
        <v>0</v>
      </c>
    </row>
    <row r="17">
      <c r="A17" t="inlineStr">
        <is>
          <t xml:space="preserve">GPA credits before this term</t>
        </is>
      </c>
      <c r="B17">
        <v>45</v>
      </c>
      <c r="G17" t="inlineStr">
        <is>
          <t xml:space="preserve">Edit this scale to match your school. Grades not on the scale (P, W, I) show Not counted and are left out of GPA.</t>
        </is>
      </c>
    </row>
    <row r="18">
      <c r="A18" t="inlineStr">
        <is>
          <t xml:space="preserve">GPA before this term</t>
        </is>
      </c>
      <c r="B18" s="11">
        <v>3.21</v>
      </c>
    </row>
    <row r="19">
      <c r="A19" s="2" t="inlineStr">
        <is>
          <t xml:space="preserve">Cumulative GPA</t>
        </is>
      </c>
      <c r="B19" s="12">
        <f>IF(B17+B13=0,"",ROUND((B17*B18+B14)/(B17+B13),2))</f>
        <v>3.27</v>
      </c>
    </row>
    <row r="21">
      <c r="A21" t="inlineStr">
        <is>
          <t xml:space="preserve">Target cumulative GPA</t>
        </is>
      </c>
      <c r="B21" s="11">
        <v>3.4</v>
      </c>
    </row>
    <row r="22">
      <c r="A22" t="inlineStr">
        <is>
          <t xml:space="preserve">GPA credits next term</t>
        </is>
      </c>
      <c r="B22">
        <v>15</v>
      </c>
    </row>
    <row r="23">
      <c r="A23" s="2" t="inlineStr">
        <is>
          <t xml:space="preserve">Term GPA needed next term</t>
        </is>
      </c>
      <c r="B23" s="12">
        <f>ROUND((B21*(B17+B13+B22)-(B17*B18+B14))/B22,2)</f>
        <v>3.94</v>
      </c>
    </row>
    <row r="24">
      <c r="A24" t="str">
        <f>IF(B23&gt;MAX(H4:H15),"Not reachable in one term at this credit load",IF(B23&lt;=0,"Already there","Reachable"))</f>
        <v>Reachable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GPA calculator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