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at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workbookViewId="0"/>
  </sheetViews>
  <sheetFormatPr defaultRowHeight="15"/>
  <cols>
    <col min="1" max="1" width="38.7" customWidth="1"/>
    <col min="2" max="2" width="14.7" customWidth="1"/>
    <col min="3" max="3" width="3.7" customWidth="1"/>
    <col min="4" max="4" width="26.7" customWidth="1"/>
    <col min="5" max="5" width="12.7" customWidth="1"/>
  </cols>
  <sheetData>
    <row r="1">
      <c r="A1" s="2" t="inlineStr">
        <is>
          <t xml:space="preserve">Freelance hourly rate calculator</t>
        </is>
      </c>
    </row>
    <row r="2">
      <c r="A2" t="inlineStr">
        <is>
          <t xml:space="preserve">Type your numbers in the blue cells (column B and E).</t>
        </is>
      </c>
    </row>
    <row r="4">
      <c r="A4" t="inlineStr">
        <is>
          <t xml:space="preserve">Take-home pay you want per year</t>
        </is>
      </c>
      <c r="B4" s="3">
        <v>60000</v>
      </c>
      <c r="D4" s="2" t="inlineStr">
        <is>
          <t xml:space="preserve">Expense</t>
        </is>
      </c>
      <c r="E4" s="4" t="inlineStr">
        <is>
          <t xml:space="preserve">Per year</t>
        </is>
      </c>
    </row>
    <row r="5">
      <c r="A5" t="inlineStr">
        <is>
          <t xml:space="preserve">Set-aside % (taxes, savings: your choice)</t>
        </is>
      </c>
      <c r="B5" s="13">
        <v>0.25</v>
      </c>
      <c r="D5" t="inlineStr">
        <is>
          <t xml:space="preserve">Software and apps</t>
        </is>
      </c>
      <c r="E5" s="3">
        <v>1380</v>
      </c>
    </row>
    <row r="6">
      <c r="A6" t="inlineStr">
        <is>
          <t xml:space="preserve">Business expenses per year</t>
        </is>
      </c>
      <c r="B6" s="3">
        <f>SUM(E5:E12)</f>
        <v>9000</v>
      </c>
      <c r="D6" t="inlineStr">
        <is>
          <t xml:space="preserve">Computer and equipment</t>
        </is>
      </c>
      <c r="E6" s="3">
        <v>1500</v>
      </c>
    </row>
    <row r="7">
      <c r="A7" t="inlineStr">
        <is>
          <t xml:space="preserve">Weeks you work per year</t>
        </is>
      </c>
      <c r="B7">
        <v>46</v>
      </c>
      <c r="D7" t="inlineStr">
        <is>
          <t xml:space="preserve">Insurance</t>
        </is>
      </c>
      <c r="E7" s="3">
        <v>960</v>
      </c>
    </row>
    <row r="8">
      <c r="A8" t="inlineStr">
        <is>
          <t xml:space="preserve">Hours you work per week</t>
        </is>
      </c>
      <c r="B8">
        <v>40</v>
      </c>
      <c r="D8" t="inlineStr">
        <is>
          <t xml:space="preserve">Coworking or home office</t>
        </is>
      </c>
      <c r="E8" s="3">
        <v>2400</v>
      </c>
    </row>
    <row r="9">
      <c r="A9" t="inlineStr">
        <is>
          <t xml:space="preserve">Share of hours you can bill</t>
        </is>
      </c>
      <c r="B9" s="13">
        <v>0.6</v>
      </c>
      <c r="D9" t="inlineStr">
        <is>
          <t xml:space="preserve">Accounting and bank fees</t>
        </is>
      </c>
      <c r="E9" s="3">
        <v>900</v>
      </c>
    </row>
    <row r="10">
      <c r="A10" t="inlineStr">
        <is>
          <t xml:space="preserve">Billable hours in a day</t>
        </is>
      </c>
      <c r="B10">
        <v>6</v>
      </c>
      <c r="D10" t="inlineStr">
        <is>
          <t xml:space="preserve">Training and books</t>
        </is>
      </c>
      <c r="E10" s="3">
        <v>600</v>
      </c>
    </row>
    <row r="11">
      <c r="D11" t="inlineStr">
        <is>
          <t xml:space="preserve">Phone and internet</t>
        </is>
      </c>
      <c r="E11" s="3">
        <v>840</v>
      </c>
    </row>
    <row r="12">
      <c r="A12" t="inlineStr">
        <is>
          <t xml:space="preserve">Billable hours per year</t>
        </is>
      </c>
      <c r="B12">
        <f>ROUND(B7*B8*B9,0)</f>
        <v>1104</v>
      </c>
      <c r="D12" t="inlineStr">
        <is>
          <t xml:space="preserve">Marketing and website</t>
        </is>
      </c>
      <c r="E12" s="3">
        <v>420</v>
      </c>
    </row>
    <row r="13">
      <c r="A13" t="inlineStr">
        <is>
          <t xml:space="preserve">Profit needed before set-aside</t>
        </is>
      </c>
      <c r="B13" s="3">
        <f>ROUND(B4/(1-B5),2)</f>
        <v>80000</v>
      </c>
    </row>
    <row r="14">
      <c r="A14" t="inlineStr">
        <is>
          <t xml:space="preserve">Revenue needed</t>
        </is>
      </c>
      <c r="B14" s="3">
        <f>B13+B6</f>
        <v>89000</v>
      </c>
    </row>
    <row r="15">
      <c r="A15" s="2" t="inlineStr">
        <is>
          <t xml:space="preserve">Minimum hourly rate</t>
        </is>
      </c>
      <c r="B15" s="4">
        <f>ROUND(B14/B12,2)</f>
        <v>80.62</v>
      </c>
    </row>
    <row r="16">
      <c r="A16" s="2" t="inlineStr">
        <is>
          <t xml:space="preserve">Rate rounded up to the next $5</t>
        </is>
      </c>
      <c r="B16" s="4">
        <f>ROUNDUP(B15/5,0)*5</f>
        <v>85</v>
      </c>
    </row>
    <row r="17">
      <c r="A17" t="inlineStr">
        <is>
          <t xml:space="preserve">Day rate</t>
        </is>
      </c>
      <c r="B17" s="3">
        <f>B16*B10</f>
        <v>510</v>
      </c>
    </row>
    <row r="18">
      <c r="A18" t="inlineStr">
        <is>
          <t xml:space="preserve">Monthly revenue target</t>
        </is>
      </c>
      <c r="B18" s="3">
        <f>ROUND(B14/12,0)</f>
        <v>7417</v>
      </c>
    </row>
    <row r="19">
      <c r="A19" t="inlineStr">
        <is>
          <t xml:space="preserve">Billable hours per week to hit it</t>
        </is>
      </c>
      <c r="B19" s="7">
        <f>ROUND(B14/B16/B7,1)</f>
        <v>22.8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freelance hourly rate calculator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