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ob cos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44.7" customWidth="1"/>
    <col min="2" max="2" width="26.7" customWidth="1"/>
    <col min="3" max="3" width="14.7" customWidth="1"/>
    <col min="4" max="4" width="14.7" customWidth="1"/>
    <col min="5" max="5" width="14.7" customWidth="1"/>
    <col min="6" max="6" width="14.7" customWidth="1"/>
    <col min="7" max="7" width="14.7" customWidth="1"/>
    <col min="8" max="8" width="14.7" customWidth="1"/>
    <col min="9" max="9" width="13.7" customWidth="1"/>
    <col min="10" max="10" width="9.7" customWidth="1"/>
  </cols>
  <sheetData>
    <row r="1">
      <c r="A1" s="2" t="inlineStr">
        <is>
          <t xml:space="preserve">Job cost report</t>
        </is>
      </c>
    </row>
    <row r="2">
      <c r="A2" t="inlineStr">
        <is>
          <t xml:space="preserve">Job</t>
        </is>
      </c>
      <c r="B2" t="inlineStr">
        <is>
          <t xml:space="preserve">Kitchen remodel, job 26-118</t>
        </is>
      </c>
    </row>
    <row r="3">
      <c r="A3" t="inlineStr">
        <is>
          <t xml:space="preserve">Contract price</t>
        </is>
      </c>
      <c r="C3" s="3">
        <v>48500</v>
      </c>
    </row>
    <row r="4">
      <c r="A4" t="inlineStr">
        <is>
          <t xml:space="preserve">Approved change orders (billed)</t>
        </is>
      </c>
      <c r="C4" s="3">
        <v>3250</v>
      </c>
    </row>
    <row r="5">
      <c r="A5" t="inlineStr">
        <is>
          <t xml:space="preserve">Revised contract</t>
        </is>
      </c>
      <c r="C5" s="3">
        <f>C3+C4</f>
        <v>51750</v>
      </c>
    </row>
    <row r="7">
      <c r="A7" s="2" t="inlineStr">
        <is>
          <t xml:space="preserve">Code</t>
        </is>
      </c>
      <c r="B7" s="2" t="inlineStr">
        <is>
          <t xml:space="preserve">Cost item</t>
        </is>
      </c>
      <c r="C7" s="4" t="inlineStr">
        <is>
          <t xml:space="preserve">Original budget</t>
        </is>
      </c>
      <c r="D7" s="4" t="inlineStr">
        <is>
          <t xml:space="preserve">Change order cost</t>
        </is>
      </c>
      <c r="E7" s="4" t="inlineStr">
        <is>
          <t xml:space="preserve">Revised budget</t>
        </is>
      </c>
      <c r="F7" s="4" t="inlineStr">
        <is>
          <t xml:space="preserve">Actual to date</t>
        </is>
      </c>
      <c r="G7" s="4" t="inlineStr">
        <is>
          <t xml:space="preserve">Est. to complete</t>
        </is>
      </c>
      <c r="H7" s="4" t="inlineStr">
        <is>
          <t xml:space="preserve">Projected final</t>
        </is>
      </c>
      <c r="I7" s="4" t="inlineStr">
        <is>
          <t xml:space="preserve">Over / under</t>
        </is>
      </c>
      <c r="J7" s="2" t="inlineStr">
        <is>
          <t xml:space="preserve">Status</t>
        </is>
      </c>
    </row>
    <row r="8">
      <c r="A8" t="inlineStr">
        <is>
          <t xml:space="preserve">01</t>
        </is>
      </c>
      <c r="B8" t="inlineStr">
        <is>
          <t xml:space="preserve">Demo and disposal</t>
        </is>
      </c>
      <c r="C8" s="3">
        <v>2400</v>
      </c>
      <c r="D8" s="3">
        <v>0</v>
      </c>
      <c r="E8" s="3">
        <f>C8+D8</f>
        <v>2400</v>
      </c>
      <c r="F8" s="3">
        <v>2650</v>
      </c>
      <c r="G8" s="3">
        <v>0</v>
      </c>
      <c r="H8" s="3">
        <f>F8+G8</f>
        <v>2650</v>
      </c>
      <c r="I8" s="3">
        <f>E8-H8</f>
        <v>-250</v>
      </c>
      <c r="J8" t="str">
        <f>IF(I8&lt;0,"Over","OK")</f>
        <v>Over</v>
      </c>
    </row>
    <row r="9">
      <c r="A9" t="inlineStr">
        <is>
          <t xml:space="preserve">02</t>
        </is>
      </c>
      <c r="B9" t="inlineStr">
        <is>
          <t xml:space="preserve">Framing and blocking</t>
        </is>
      </c>
      <c r="C9" s="3">
        <v>3100</v>
      </c>
      <c r="D9" s="3">
        <v>450</v>
      </c>
      <c r="E9" s="3">
        <f>C9+D9</f>
        <v>3550</v>
      </c>
      <c r="F9" s="3">
        <v>3320</v>
      </c>
      <c r="G9" s="3">
        <v>200</v>
      </c>
      <c r="H9" s="3">
        <f>F9+G9</f>
        <v>3520</v>
      </c>
      <c r="I9" s="3">
        <f>E9-H9</f>
        <v>30</v>
      </c>
      <c r="J9" t="str">
        <f>IF(I9&lt;0,"Over","OK")</f>
        <v>OK</v>
      </c>
    </row>
    <row r="10">
      <c r="A10" t="inlineStr">
        <is>
          <t xml:space="preserve">03</t>
        </is>
      </c>
      <c r="B10" t="inlineStr">
        <is>
          <t xml:space="preserve">Plumbing (sub)</t>
        </is>
      </c>
      <c r="C10" s="3">
        <v>6800</v>
      </c>
      <c r="D10" s="3">
        <v>1200</v>
      </c>
      <c r="E10" s="3">
        <f>C10+D10</f>
        <v>8000</v>
      </c>
      <c r="F10" s="3">
        <v>5900</v>
      </c>
      <c r="G10" s="3">
        <v>2000</v>
      </c>
      <c r="H10" s="3">
        <f>F10+G10</f>
        <v>7900</v>
      </c>
      <c r="I10" s="3">
        <f>E10-H10</f>
        <v>100</v>
      </c>
      <c r="J10" t="str">
        <f>IF(I10&lt;0,"Over","OK")</f>
        <v>OK</v>
      </c>
    </row>
    <row r="11">
      <c r="A11" t="inlineStr">
        <is>
          <t xml:space="preserve">04</t>
        </is>
      </c>
      <c r="B11" t="inlineStr">
        <is>
          <t xml:space="preserve">Electrical (sub)</t>
        </is>
      </c>
      <c r="C11" s="3">
        <v>5200</v>
      </c>
      <c r="D11" s="3">
        <v>800</v>
      </c>
      <c r="E11" s="3">
        <f>C11+D11</f>
        <v>6000</v>
      </c>
      <c r="F11" s="3">
        <v>4100</v>
      </c>
      <c r="G11" s="3">
        <v>1700</v>
      </c>
      <c r="H11" s="3">
        <f>F11+G11</f>
        <v>5800</v>
      </c>
      <c r="I11" s="3">
        <f>E11-H11</f>
        <v>200</v>
      </c>
      <c r="J11" t="str">
        <f>IF(I11&lt;0,"Over","OK")</f>
        <v>OK</v>
      </c>
    </row>
    <row r="12">
      <c r="A12" t="inlineStr">
        <is>
          <t xml:space="preserve">05</t>
        </is>
      </c>
      <c r="B12" t="inlineStr">
        <is>
          <t xml:space="preserve">Drywall and paint</t>
        </is>
      </c>
      <c r="C12" s="3">
        <v>3400</v>
      </c>
      <c r="D12" s="3">
        <v>0</v>
      </c>
      <c r="E12" s="3">
        <f>C12+D12</f>
        <v>3400</v>
      </c>
      <c r="F12" s="3">
        <v>1200</v>
      </c>
      <c r="G12" s="3">
        <v>2100</v>
      </c>
      <c r="H12" s="3">
        <f>F12+G12</f>
        <v>3300</v>
      </c>
      <c r="I12" s="3">
        <f>E12-H12</f>
        <v>100</v>
      </c>
      <c r="J12" t="str">
        <f>IF(I12&lt;0,"Over","OK")</f>
        <v>OK</v>
      </c>
    </row>
    <row r="13">
      <c r="A13" t="inlineStr">
        <is>
          <t xml:space="preserve">06</t>
        </is>
      </c>
      <c r="B13" t="inlineStr">
        <is>
          <t xml:space="preserve">Cabinets</t>
        </is>
      </c>
      <c r="C13" s="3">
        <v>9800</v>
      </c>
      <c r="D13" s="3">
        <v>0</v>
      </c>
      <c r="E13" s="3">
        <f>C13+D13</f>
        <v>9800</v>
      </c>
      <c r="F13" s="3">
        <v>9800</v>
      </c>
      <c r="G13" s="3">
        <v>0</v>
      </c>
      <c r="H13" s="3">
        <f>F13+G13</f>
        <v>9800</v>
      </c>
      <c r="I13" s="3">
        <f>E13-H13</f>
        <v>0</v>
      </c>
      <c r="J13" t="str">
        <f>IF(I13&lt;0,"Over","OK")</f>
        <v>OK</v>
      </c>
    </row>
    <row r="14">
      <c r="A14" t="inlineStr">
        <is>
          <t xml:space="preserve">07</t>
        </is>
      </c>
      <c r="B14" t="inlineStr">
        <is>
          <t xml:space="preserve">Countertops</t>
        </is>
      </c>
      <c r="C14" s="3">
        <v>4600</v>
      </c>
      <c r="D14" s="3">
        <v>0</v>
      </c>
      <c r="E14" s="3">
        <f>C14+D14</f>
        <v>4600</v>
      </c>
      <c r="F14" s="3">
        <v>0</v>
      </c>
      <c r="G14" s="3">
        <v>4950</v>
      </c>
      <c r="H14" s="3">
        <f>F14+G14</f>
        <v>4950</v>
      </c>
      <c r="I14" s="3">
        <f>E14-H14</f>
        <v>-350</v>
      </c>
      <c r="J14" t="str">
        <f>IF(I14&lt;0,"Over","OK")</f>
        <v>Over</v>
      </c>
    </row>
    <row r="15">
      <c r="A15" t="inlineStr">
        <is>
          <t xml:space="preserve">08</t>
        </is>
      </c>
      <c r="B15" t="inlineStr">
        <is>
          <t xml:space="preserve">Tile and flooring</t>
        </is>
      </c>
      <c r="C15" s="3">
        <v>3900</v>
      </c>
      <c r="D15" s="3">
        <v>0</v>
      </c>
      <c r="E15" s="3">
        <f>C15+D15</f>
        <v>3900</v>
      </c>
      <c r="F15" s="3">
        <v>600</v>
      </c>
      <c r="G15" s="3">
        <v>3200</v>
      </c>
      <c r="H15" s="3">
        <f>F15+G15</f>
        <v>3800</v>
      </c>
      <c r="I15" s="3">
        <f>E15-H15</f>
        <v>100</v>
      </c>
      <c r="J15" t="str">
        <f>IF(I15&lt;0,"Over","OK")</f>
        <v>OK</v>
      </c>
    </row>
    <row r="16">
      <c r="A16" t="inlineStr">
        <is>
          <t xml:space="preserve">09</t>
        </is>
      </c>
      <c r="B16" t="inlineStr">
        <is>
          <t xml:space="preserve">Supervision and cleanup</t>
        </is>
      </c>
      <c r="C16" s="3">
        <v>1800</v>
      </c>
      <c r="D16" s="3">
        <v>0</v>
      </c>
      <c r="E16" s="3">
        <f>C16+D16</f>
        <v>1800</v>
      </c>
      <c r="F16" s="3">
        <v>950</v>
      </c>
      <c r="G16" s="3">
        <v>800</v>
      </c>
      <c r="H16" s="3">
        <f>F16+G16</f>
        <v>1750</v>
      </c>
      <c r="I16" s="3">
        <f>E16-H16</f>
        <v>50</v>
      </c>
      <c r="J16" t="str">
        <f>IF(I16&lt;0,"Over","OK")</f>
        <v>OK</v>
      </c>
    </row>
    <row r="17">
      <c r="A17" s="2" t="inlineStr">
        <is>
          <t xml:space="preserve">Total</t>
        </is>
      </c>
      <c r="C17" s="4">
        <f>SUM(C8:C16)</f>
        <v>41000</v>
      </c>
      <c r="D17" s="4">
        <f>SUM(D8:D16)</f>
        <v>2450</v>
      </c>
      <c r="E17" s="4">
        <f>SUM(E8:E16)</f>
        <v>43450</v>
      </c>
      <c r="F17" s="4">
        <f>SUM(F8:F16)</f>
        <v>28520</v>
      </c>
      <c r="G17" s="4">
        <f>SUM(G8:G16)</f>
        <v>14950</v>
      </c>
      <c r="H17" s="4">
        <f>SUM(H8:H16)</f>
        <v>43470</v>
      </c>
      <c r="I17" s="4">
        <f>SUM(I8:I16)</f>
        <v>-20</v>
      </c>
    </row>
    <row r="19">
      <c r="A19" t="inlineStr">
        <is>
          <t xml:space="preserve">Projected cost</t>
        </is>
      </c>
      <c r="C19" s="3">
        <f>H17</f>
        <v>43470</v>
      </c>
    </row>
    <row r="20">
      <c r="A20" s="2" t="inlineStr">
        <is>
          <t xml:space="preserve">Projected profit</t>
        </is>
      </c>
      <c r="C20" s="4">
        <f>C5-C19</f>
        <v>8280</v>
      </c>
    </row>
    <row r="21">
      <c r="A21" t="inlineStr">
        <is>
          <t xml:space="preserve">Projected margin</t>
        </is>
      </c>
      <c r="C21" s="13">
        <f>IF(C5&gt;0,C20/C5,0)</f>
        <v>0.16</v>
      </c>
    </row>
    <row r="22">
      <c r="A22" t="inlineStr">
        <is>
          <t xml:space="preserve">Lines over budget</t>
        </is>
      </c>
      <c r="C22" s="9">
        <f>COUNTIF(J8:J16,"Over")</f>
        <v>2</v>
      </c>
    </row>
    <row r="23">
      <c r="A23" t="inlineStr">
        <is>
          <t xml:space="preserve">Percent complete (cost to date / projected cost)</t>
        </is>
      </c>
      <c r="C23" s="13">
        <f>IF(H17&gt;0,F17/H17,0)</f>
        <v>0.656084656084656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construction job costing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