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Date</t>
        </is>
      </c>
      <c r="B1" s="2" t="inlineStr">
        <is>
          <t xml:space="preserve">Channel</t>
        </is>
      </c>
      <c r="C1" s="2" t="inlineStr">
        <is>
          <t xml:space="preserve">Sales</t>
        </is>
      </c>
      <c r="D1" s="2" t="inlineStr">
        <is>
          <t xml:space="preserve">Week start</t>
        </is>
      </c>
      <c r="F1" s="2" t="inlineStr">
        <is>
          <t xml:space="preserve">Week of</t>
        </is>
      </c>
      <c r="G1" s="2" t="inlineStr">
        <is>
          <t xml:space="preserve">Total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s="5">
        <v>46371</v>
      </c>
      <c r="B2" t="inlineStr">
        <is>
          <t xml:space="preserve">Online</t>
        </is>
      </c>
      <c r="C2">
        <v>1240</v>
      </c>
      <c r="D2">
        <f>A2-WEEKDAY(A2,2)+1</f>
        <v>46370</v>
      </c>
      <c r="F2" s="5">
        <v>46370</v>
      </c>
      <c r="I2" t="inlineStr">
        <is>
          <t xml:space="preserve">Step 1: find the week start for each date</t>
        </is>
      </c>
      <c r="J2" t="str">
        <f>TEXT(A4-WEEKDAY(A4,2)+1,"ddd d mmm yyyy")</f>
        <v>Mon 14 Dec 2026</v>
      </c>
    </row>
    <row r="3">
      <c r="A3" s="5">
        <v>46375</v>
      </c>
      <c r="B3" t="inlineStr">
        <is>
          <t xml:space="preserve">Shop</t>
        </is>
      </c>
      <c r="C3">
        <v>2860</v>
      </c>
      <c r="D3">
        <f>A3-WEEKDAY(A3,2)+1</f>
        <v>46370</v>
      </c>
      <c r="F3" s="5">
        <v>46377</v>
      </c>
      <c r="I3" t="inlineStr">
        <is>
          <t xml:space="preserve">Step 2: a weekly summary with SUMIFS</t>
        </is>
      </c>
      <c r="J3">
        <f>SUMIFS($C$2:$C$11,$A$2:$A$11,"&gt;="&amp;F2,$A$2:$A$11,"&lt;"&amp;F2+7)</f>
        <v>6075</v>
      </c>
    </row>
    <row r="4">
      <c r="A4" s="5">
        <v>46376</v>
      </c>
      <c r="B4" t="inlineStr">
        <is>
          <t xml:space="preserve">Shop</t>
        </is>
      </c>
      <c r="C4">
        <v>1975</v>
      </c>
      <c r="D4">
        <f>A4-WEEKDAY(A4,2)+1</f>
        <v>46370</v>
      </c>
      <c r="F4" s="5">
        <v>46384</v>
      </c>
      <c r="I4" t="inlineStr">
        <is>
          <t xml:space="preserve">Simpler with the helper column: SUMIF</t>
        </is>
      </c>
      <c r="J4">
        <f>SUMIF($D$2:$D$11,F3,$C$2:$C$11)</f>
        <v>7560</v>
      </c>
    </row>
    <row r="5">
      <c r="A5" s="5">
        <v>46377</v>
      </c>
      <c r="B5" t="inlineStr">
        <is>
          <t xml:space="preserve">Online</t>
        </is>
      </c>
      <c r="C5">
        <v>3410</v>
      </c>
      <c r="D5">
        <f>A5-WEEKDAY(A5,2)+1</f>
        <v>46377</v>
      </c>
      <c r="F5" s="5">
        <v>46391</v>
      </c>
      <c r="I5" t="inlineStr">
        <is>
          <t xml:space="preserve">Weeks that start on Sunday</t>
        </is>
      </c>
      <c r="J5" t="str">
        <f>TEXT(A4-WEEKDAY(A4)+1,"ddd d mmm yyyy")</f>
        <v>Sun 20 Dec 2026</v>
      </c>
    </row>
    <row r="6">
      <c r="A6" s="5">
        <v>46380</v>
      </c>
      <c r="B6" t="inlineStr">
        <is>
          <t xml:space="preserve">Shop</t>
        </is>
      </c>
      <c r="C6">
        <v>4150</v>
      </c>
      <c r="D6">
        <f>A6-WEEKDAY(A6,2)+1</f>
        <v>46377</v>
      </c>
      <c r="I6" t="inlineStr">
        <is>
          <t xml:space="preserve">Why not WEEKNUM? The year-end trap</t>
        </is>
      </c>
      <c r="J6">
        <f>SUMIFS($C$2:$C$11,$A$2:$A$11,"&gt;="&amp;F4,$A$2:$A$11,"&lt;"&amp;F4+7)</f>
        <v>4905</v>
      </c>
    </row>
    <row r="7">
      <c r="A7" s="5">
        <v>46384</v>
      </c>
      <c r="B7" t="inlineStr">
        <is>
          <t xml:space="preserve">Online</t>
        </is>
      </c>
      <c r="C7">
        <v>980</v>
      </c>
      <c r="D7">
        <f>A7-WEEKDAY(A7,2)+1</f>
        <v>46384</v>
      </c>
    </row>
    <row r="8">
      <c r="A8" s="5">
        <v>46387</v>
      </c>
      <c r="B8" t="inlineStr">
        <is>
          <t xml:space="preserve">Shop</t>
        </is>
      </c>
      <c r="C8">
        <v>1620</v>
      </c>
      <c r="D8">
        <f>A8-WEEKDAY(A8,2)+1</f>
        <v>46384</v>
      </c>
    </row>
    <row r="9">
      <c r="A9" s="5">
        <v>46389</v>
      </c>
      <c r="B9" t="inlineStr">
        <is>
          <t xml:space="preserve">Shop</t>
        </is>
      </c>
      <c r="C9">
        <v>2305</v>
      </c>
      <c r="D9">
        <f>A9-WEEKDAY(A9,2)+1</f>
        <v>46384</v>
      </c>
    </row>
    <row r="10">
      <c r="A10" s="5">
        <v>46391</v>
      </c>
      <c r="B10" t="inlineStr">
        <is>
          <t xml:space="preserve">Online</t>
        </is>
      </c>
      <c r="C10">
        <v>1115</v>
      </c>
      <c r="D10">
        <f>A10-WEEKDAY(A10,2)+1</f>
        <v>46391</v>
      </c>
    </row>
    <row r="11">
      <c r="A11" s="5">
        <v>46395</v>
      </c>
      <c r="B11" t="inlineStr">
        <is>
          <t xml:space="preserve">Shop</t>
        </is>
      </c>
      <c r="C11">
        <v>1490</v>
      </c>
      <c r="D11">
        <f>A11-WEEKDAY(A11,2)+1</f>
        <v>46391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sum-by-week-in-excel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