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5" max="15" width="42.7" customWidth="1"/>
    <col min="16" max="16" width="18.7" customWidth="1"/>
  </cols>
  <sheetData>
    <row r="1">
      <c r="A1" s="2" t="inlineStr">
        <is>
          <t xml:space="preserve">Invoice</t>
        </is>
      </c>
      <c r="B1" s="2" t="inlineStr">
        <is>
          <t xml:space="preserve">Customer</t>
        </is>
      </c>
      <c r="C1" s="2" t="inlineStr">
        <is>
          <t xml:space="preserve">Account</t>
        </is>
      </c>
      <c r="D1" s="2" t="inlineStr">
        <is>
          <t xml:space="preserve">Date</t>
        </is>
      </c>
      <c r="E1" s="2" t="inlineStr">
        <is>
          <t xml:space="preserve">Due</t>
        </is>
      </c>
      <c r="F1" s="2" t="inlineStr">
        <is>
          <t xml:space="preserve">Amount</t>
        </is>
      </c>
      <c r="H1" s="2" t="inlineStr">
        <is>
          <t xml:space="preserve">Receipt ref</t>
        </is>
      </c>
      <c r="I1" s="2" t="inlineStr">
        <is>
          <t xml:space="preserve">Received</t>
        </is>
      </c>
      <c r="K1" s="2" t="inlineStr">
        <is>
          <t xml:space="preserve">As of</t>
        </is>
      </c>
      <c r="L1" s="2" t="inlineStr">
        <is>
          <t xml:space="preserve">Account</t>
        </is>
      </c>
      <c r="M1" s="2" t="inlineStr">
        <is>
          <t xml:space="preserve">Month</t>
        </is>
      </c>
      <c r="O1" s="2" t="inlineStr">
        <is>
          <t xml:space="preserve">Example</t>
        </is>
      </c>
      <c r="P1" s="2" t="inlineStr">
        <is>
          <t xml:space="preserve">Formula result</t>
        </is>
      </c>
    </row>
    <row r="2">
      <c r="A2" t="inlineStr">
        <is>
          <t xml:space="preserve">INV-101</t>
        </is>
      </c>
      <c r="B2" t="inlineStr">
        <is>
          <t xml:space="preserve">Harbor Cafe</t>
        </is>
      </c>
      <c r="C2">
        <v>4000</v>
      </c>
      <c r="D2" s="5">
        <v>46248</v>
      </c>
      <c r="E2" s="5">
        <v>46278</v>
      </c>
      <c r="F2">
        <v>1250</v>
      </c>
      <c r="H2" t="inlineStr">
        <is>
          <t xml:space="preserve">INV-102</t>
        </is>
      </c>
      <c r="I2">
        <v>860.5</v>
      </c>
      <c r="K2" s="5">
        <v>46326</v>
      </c>
      <c r="L2">
        <v>4000</v>
      </c>
      <c r="M2" s="5">
        <v>46296</v>
      </c>
      <c r="O2" t="inlineStr">
        <is>
          <t xml:space="preserve">Receipts with no invoice</t>
        </is>
      </c>
      <c r="P2" t="str">
        <f>_xlfn.FILTER(H2:H6,COUNTIF(A2:A9,H2:H6)=0)</f>
        <v>INV-109</v>
      </c>
    </row>
    <row r="3">
      <c r="A3" t="inlineStr">
        <is>
          <t xml:space="preserve">INV-102</t>
        </is>
      </c>
      <c r="B3" t="inlineStr">
        <is>
          <t xml:space="preserve">Lumen Studio</t>
        </is>
      </c>
      <c r="C3">
        <v>4000</v>
      </c>
      <c r="D3" s="5">
        <v>46267</v>
      </c>
      <c r="E3" s="5">
        <v>46297</v>
      </c>
      <c r="F3">
        <v>860.5</v>
      </c>
      <c r="H3" t="inlineStr">
        <is>
          <t xml:space="preserve">INV-104</t>
        </is>
      </c>
      <c r="I3">
        <v>315.7</v>
      </c>
      <c r="O3" t="inlineStr">
        <is>
          <t xml:space="preserve">Matched, but for the wrong amount</t>
        </is>
      </c>
      <c r="P3">
        <f>ROUND(_xlfn.XLOOKUP(A5,$H$2:$H$6,$I$2:$I$6,0)-F5,2)</f>
        <v>-0.05</v>
      </c>
    </row>
    <row r="4">
      <c r="A4" t="inlineStr">
        <is>
          <t xml:space="preserve">INV-103</t>
        </is>
      </c>
      <c r="B4" t="inlineStr">
        <is>
          <t xml:space="preserve">Oakline Ltd</t>
        </is>
      </c>
      <c r="C4">
        <v>4100</v>
      </c>
      <c r="D4" s="5">
        <v>46275</v>
      </c>
      <c r="E4" s="5">
        <v>46305</v>
      </c>
      <c r="F4">
        <v>2400</v>
      </c>
      <c r="H4" t="inlineStr">
        <is>
          <t xml:space="preserve">INV-106</t>
        </is>
      </c>
      <c r="I4">
        <v>642.2</v>
      </c>
      <c r="K4" t="inlineStr">
        <is>
          <t xml:space="preserve">Cost to split</t>
        </is>
      </c>
      <c r="O4" t="inlineStr">
        <is>
          <t xml:space="preserve">Task 2: Total by account and period</t>
        </is>
      </c>
      <c r="P4">
        <f>SUMIFS(F2:F9,C2:C9,L2,D2:D9,"&gt;="&amp;M2,D2:D9,"&lt;="&amp;EOMONTH(M2,0))</f>
        <v>2622.2</v>
      </c>
    </row>
    <row r="5">
      <c r="A5" t="inlineStr">
        <is>
          <t xml:space="preserve">INV-104</t>
        </is>
      </c>
      <c r="B5" t="inlineStr">
        <is>
          <t xml:space="preserve">Harbor Cafe</t>
        </is>
      </c>
      <c r="C5">
        <v>4100</v>
      </c>
      <c r="D5" s="5">
        <v>46290</v>
      </c>
      <c r="E5" s="5">
        <v>46320</v>
      </c>
      <c r="F5">
        <v>315.75</v>
      </c>
      <c r="H5" t="inlineStr">
        <is>
          <t xml:space="preserve">INV-101</t>
        </is>
      </c>
      <c r="I5">
        <v>1250</v>
      </c>
      <c r="K5">
        <v>1000</v>
      </c>
      <c r="O5" t="inlineStr">
        <is>
          <t xml:space="preserve">Bucket for one invoice</t>
        </is>
      </c>
      <c r="P5" t="str">
        <f>IF(F9-SUMIFS($I$2:$I$6,$H$2:$H$6,A9)=0,"Paid",IF($K$2-E9&lt;=0,"Current",IF($K$2-E9&lt;=30,"1-30",IF($K$2-E9&lt;=60,"31-60","61+"))))</f>
        <v>61+</v>
      </c>
    </row>
    <row r="6">
      <c r="A6" t="inlineStr">
        <is>
          <t xml:space="preserve">INV-105</t>
        </is>
      </c>
      <c r="B6" t="inlineStr">
        <is>
          <t xml:space="preserve">Brightway</t>
        </is>
      </c>
      <c r="C6">
        <v>4000</v>
      </c>
      <c r="D6" s="5">
        <v>46298</v>
      </c>
      <c r="E6" s="5">
        <v>46328</v>
      </c>
      <c r="F6">
        <v>1980</v>
      </c>
      <c r="H6" t="inlineStr">
        <is>
          <t xml:space="preserve">INV-109</t>
        </is>
      </c>
      <c r="I6">
        <v>400</v>
      </c>
      <c r="O6" t="inlineStr">
        <is>
          <t xml:space="preserve">Total for the 1-30 bucket</t>
        </is>
      </c>
      <c r="P6">
        <f>SUMPRODUCT((F2:F9-SUMIFS(I2:I6,H2:H6,A2:A9))*(K2-E2:E9&gt;=1)*(K2-E2:E9&lt;=30))</f>
        <v>2400.05</v>
      </c>
    </row>
    <row r="7">
      <c r="A7" t="inlineStr">
        <is>
          <t xml:space="preserve">INV-106</t>
        </is>
      </c>
      <c r="B7" t="inlineStr">
        <is>
          <t xml:space="preserve">Oakline Ltd</t>
        </is>
      </c>
      <c r="C7">
        <v>4000</v>
      </c>
      <c r="D7" s="5">
        <v>46307</v>
      </c>
      <c r="E7" s="5">
        <v>46337</v>
      </c>
      <c r="F7">
        <v>642.2</v>
      </c>
      <c r="O7" t="inlineStr">
        <is>
          <t xml:space="preserve">Three rounded shares</t>
        </is>
      </c>
      <c r="P7">
        <f>ROUND(K5/3,2)*3</f>
        <v>999.99</v>
      </c>
    </row>
    <row r="8">
      <c r="A8" t="inlineStr">
        <is>
          <t xml:space="preserve">INV-107</t>
        </is>
      </c>
      <c r="B8" t="inlineStr">
        <is>
          <t xml:space="preserve">Lumen Studio</t>
        </is>
      </c>
      <c r="C8">
        <v>4100</v>
      </c>
      <c r="D8" s="5">
        <v>46315</v>
      </c>
      <c r="E8" s="5">
        <v>46345</v>
      </c>
      <c r="F8">
        <v>1105</v>
      </c>
      <c r="O8" t="inlineStr">
        <is>
          <t xml:space="preserve">The balancing last share</t>
        </is>
      </c>
      <c r="P8">
        <f>K5-ROUND(K5/3,2)*2</f>
        <v>333.34</v>
      </c>
    </row>
    <row r="9">
      <c r="A9" t="inlineStr">
        <is>
          <t xml:space="preserve">INV-108</t>
        </is>
      </c>
      <c r="B9" t="inlineStr">
        <is>
          <t xml:space="preserve">Pinecrest</t>
        </is>
      </c>
      <c r="C9">
        <v>4000</v>
      </c>
      <c r="D9" s="5">
        <v>46231</v>
      </c>
      <c r="E9" s="5">
        <v>46261</v>
      </c>
      <c r="F9">
        <v>530</v>
      </c>
      <c r="O9" t="inlineStr">
        <is>
          <t xml:space="preserve">Task 5: Prove it ties out</t>
        </is>
      </c>
      <c r="P9">
        <f>SUM(F2:F9)-SUMPRODUCT(SUMIFS(I2:I6,H2:H6,A2:A9))</f>
        <v>6015.05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excel-test-for-accounting-roles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