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6" max="16" width="42.7" customWidth="1"/>
    <col min="17" max="17" width="18.7" customWidth="1"/>
  </cols>
  <sheetData>
    <row r="1">
      <c r="A1" s="2" t="inlineStr">
        <is>
          <t xml:space="preserve">Product</t>
        </is>
      </c>
      <c r="B1" s="2" t="inlineStr">
        <is>
          <t xml:space="preserve">Opening stock</t>
        </is>
      </c>
      <c r="C1" s="2" t="inlineStr">
        <is>
          <t xml:space="preserve">Received</t>
        </is>
      </c>
      <c r="D1" s="2" t="inlineStr">
        <is>
          <t xml:space="preserve">Units sold</t>
        </is>
      </c>
      <c r="E1" s="2" t="inlineStr">
        <is>
          <t xml:space="preserve">Sell-through</t>
        </is>
      </c>
      <c r="F1" s="2" t="inlineStr">
        <is>
          <t xml:space="preserve">On hand</t>
        </is>
      </c>
      <c r="G1" s="2" t="inlineStr">
        <is>
          <t xml:space="preserve">Weeks of stock</t>
        </is>
      </c>
      <c r="H1" s="2" t="inlineStr">
        <is>
          <t xml:space="preserve">Flag</t>
        </is>
      </c>
      <c r="I1" s="2" t="inlineStr">
        <is>
          <t xml:space="preserve">Week</t>
        </is>
      </c>
      <c r="J1" s="2" t="inlineStr">
        <is>
          <t xml:space="preserve">Product</t>
        </is>
      </c>
      <c r="K1" s="2" t="inlineStr">
        <is>
          <t xml:space="preserve">Units sold</t>
        </is>
      </c>
      <c r="M1" s="2" t="inlineStr">
        <is>
          <t xml:space="preserve">Setting</t>
        </is>
      </c>
      <c r="N1" s="2" t="inlineStr">
        <is>
          <t xml:space="preserve">Value</t>
        </is>
      </c>
      <c r="P1" s="2" t="inlineStr">
        <is>
          <t xml:space="preserve">Example</t>
        </is>
      </c>
      <c r="Q1" s="2" t="inlineStr">
        <is>
          <t xml:space="preserve">Formula result</t>
        </is>
      </c>
    </row>
    <row r="2">
      <c r="A2" t="inlineStr">
        <is>
          <t xml:space="preserve">Linen shirt</t>
        </is>
      </c>
      <c r="B2">
        <v>0</v>
      </c>
      <c r="C2">
        <v>120</v>
      </c>
      <c r="D2">
        <f>SUMIFS($K$2:$K$13,$J$2:$J$13,A2)</f>
        <v>88</v>
      </c>
      <c r="E2">
        <f>D2/(B2+C2)</f>
        <v>0.733333333333333</v>
      </c>
      <c r="F2">
        <f>B2+C2-D2</f>
        <v>32</v>
      </c>
      <c r="G2">
        <f>F2/(D2/$N$3)</f>
        <v>1.09090909090909</v>
      </c>
      <c r="H2" t="str">
        <f>IF(E2&lt;$N$2,"Slow","On track")</f>
        <v>On track</v>
      </c>
      <c r="I2">
        <v>1</v>
      </c>
      <c r="J2" t="inlineStr">
        <is>
          <t xml:space="preserve">Linen shirt</t>
        </is>
      </c>
      <c r="K2">
        <v>34</v>
      </c>
      <c r="M2" t="inlineStr">
        <is>
          <t xml:space="preserve">Target sell-through</t>
        </is>
      </c>
      <c r="N2">
        <v>0.4</v>
      </c>
      <c r="P2" t="inlineStr">
        <is>
          <t xml:space="preserve">Step 1: Units sold per product from the weekly log</t>
        </is>
      </c>
      <c r="Q2">
        <f>SUMIFS($K$2:$K$13,$J$2:$J$13,A2)</f>
        <v>88</v>
      </c>
    </row>
    <row r="3">
      <c r="A3" t="inlineStr">
        <is>
          <t xml:space="preserve">Denim jacket</t>
        </is>
      </c>
      <c r="B3">
        <v>12</v>
      </c>
      <c r="C3">
        <v>60</v>
      </c>
      <c r="D3">
        <f>SUMIFS($K$2:$K$13,$J$2:$J$13,A3)</f>
        <v>24</v>
      </c>
      <c r="E3">
        <f>D3/(B3+C3)</f>
        <v>0.333333333333333</v>
      </c>
      <c r="F3">
        <f>B3+C3-D3</f>
        <v>48</v>
      </c>
      <c r="G3">
        <f>F3/(D3/$N$3)</f>
        <v>6</v>
      </c>
      <c r="H3" t="str">
        <f>IF(E3&lt;$N$2,"Slow","On track")</f>
        <v>Slow</v>
      </c>
      <c r="I3">
        <v>1</v>
      </c>
      <c r="J3" t="inlineStr">
        <is>
          <t xml:space="preserve">Denim jacket</t>
        </is>
      </c>
      <c r="K3">
        <v>9</v>
      </c>
      <c r="M3" t="inlineStr">
        <is>
          <t xml:space="preserve">Weeks on sale</t>
        </is>
      </c>
      <c r="N3">
        <f>MAX(I2:I13)</f>
        <v>3</v>
      </c>
      <c r="P3" t="inlineStr">
        <is>
          <t xml:space="preserve">Step 2: Sell-through rate</t>
        </is>
      </c>
      <c r="Q3">
        <f>D3/(B3+C3)</f>
        <v>0.333333333333333</v>
      </c>
    </row>
    <row r="4">
      <c r="A4" t="inlineStr">
        <is>
          <t xml:space="preserve">Canvas tote</t>
        </is>
      </c>
      <c r="B4">
        <v>20</v>
      </c>
      <c r="C4">
        <v>80</v>
      </c>
      <c r="D4">
        <f>SUMIFS($K$2:$K$13,$J$2:$J$13,A4)</f>
        <v>61</v>
      </c>
      <c r="E4">
        <f>D4/(B4+C4)</f>
        <v>0.61</v>
      </c>
      <c r="F4">
        <f>B4+C4-D4</f>
        <v>39</v>
      </c>
      <c r="G4">
        <f>F4/(D4/$N$3)</f>
        <v>1.91803278688525</v>
      </c>
      <c r="H4" t="str">
        <f>IF(E4&lt;$N$2,"Slow","On track")</f>
        <v>On track</v>
      </c>
      <c r="I4">
        <v>1</v>
      </c>
      <c r="J4" t="inlineStr">
        <is>
          <t xml:space="preserve">Canvas tote</t>
        </is>
      </c>
      <c r="K4">
        <v>22</v>
      </c>
      <c r="P4" t="inlineStr">
        <is>
          <t xml:space="preserve">Received only, or opening stock plus received?</t>
        </is>
      </c>
      <c r="Q4">
        <f>D3/C3</f>
        <v>0.4</v>
      </c>
    </row>
    <row r="5">
      <c r="A5" t="inlineStr">
        <is>
          <t xml:space="preserve">Rain shell</t>
        </is>
      </c>
      <c r="B5">
        <v>0</v>
      </c>
      <c r="C5">
        <v>50</v>
      </c>
      <c r="D5">
        <f>SUMIFS($K$2:$K$13,$J$2:$J$13,A5)</f>
        <v>9</v>
      </c>
      <c r="E5">
        <f>D5/(B5+C5)</f>
        <v>0.18</v>
      </c>
      <c r="F5">
        <f>B5+C5-D5</f>
        <v>41</v>
      </c>
      <c r="G5">
        <f>F5/(D5/$N$3)</f>
        <v>13.6666666666667</v>
      </c>
      <c r="H5" t="str">
        <f>IF(E5&lt;$N$2,"Slow","On track")</f>
        <v>Slow</v>
      </c>
      <c r="I5">
        <v>1</v>
      </c>
      <c r="J5" t="inlineStr">
        <is>
          <t xml:space="preserve">Rain shell</t>
        </is>
      </c>
      <c r="K5">
        <v>4</v>
      </c>
      <c r="P5" t="inlineStr">
        <is>
          <t xml:space="preserve">Sell-through by a given week</t>
        </is>
      </c>
      <c r="Q5">
        <f>SUMIFS($K$2:$K$13,$J$2:$J$13,A2,$I$2:$I$13,"&lt;=2")/(B2+C2)</f>
        <v>0.525</v>
      </c>
    </row>
    <row r="6">
      <c r="I6">
        <v>2</v>
      </c>
      <c r="J6" t="inlineStr">
        <is>
          <t xml:space="preserve">Linen shirt</t>
        </is>
      </c>
      <c r="K6">
        <v>29</v>
      </c>
      <c r="P6" t="inlineStr">
        <is>
          <t xml:space="preserve">Weeks of stock left, and flagging slow sellers</t>
        </is>
      </c>
      <c r="Q6">
        <f>F5/(D5/$N$3)</f>
        <v>13.6666666666667</v>
      </c>
    </row>
    <row r="7">
      <c r="I7">
        <v>2</v>
      </c>
      <c r="J7" t="inlineStr">
        <is>
          <t xml:space="preserve">Denim jacket</t>
        </is>
      </c>
      <c r="K7">
        <v>7</v>
      </c>
    </row>
    <row r="8">
      <c r="I8">
        <v>2</v>
      </c>
      <c r="J8" t="inlineStr">
        <is>
          <t xml:space="preserve">Canvas tote</t>
        </is>
      </c>
      <c r="K8">
        <v>18</v>
      </c>
    </row>
    <row r="9">
      <c r="I9">
        <v>2</v>
      </c>
      <c r="J9" t="inlineStr">
        <is>
          <t xml:space="preserve">Rain shell</t>
        </is>
      </c>
      <c r="K9">
        <v>3</v>
      </c>
    </row>
    <row r="10">
      <c r="I10">
        <v>3</v>
      </c>
      <c r="J10" t="inlineStr">
        <is>
          <t xml:space="preserve">Linen shirt</t>
        </is>
      </c>
      <c r="K10">
        <v>25</v>
      </c>
    </row>
    <row r="11">
      <c r="I11">
        <v>3</v>
      </c>
      <c r="J11" t="inlineStr">
        <is>
          <t xml:space="preserve">Denim jacket</t>
        </is>
      </c>
      <c r="K11">
        <v>8</v>
      </c>
    </row>
    <row r="12">
      <c r="I12">
        <v>3</v>
      </c>
      <c r="J12" t="inlineStr">
        <is>
          <t xml:space="preserve">Canvas tote</t>
        </is>
      </c>
      <c r="K12">
        <v>21</v>
      </c>
    </row>
    <row r="13">
      <c r="I13">
        <v>3</v>
      </c>
      <c r="J13" t="inlineStr">
        <is>
          <t xml:space="preserve">Rain shell</t>
        </is>
      </c>
      <c r="K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calculate-sell-through-rate-in-excel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