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Month</t>
        </is>
      </c>
      <c r="B1" s="2" t="inlineStr">
        <is>
          <t xml:space="preserve">Revenue</t>
        </is>
      </c>
      <c r="C1" s="2" t="inlineStr">
        <is>
          <t xml:space="preserve">Full-time at month end</t>
        </is>
      </c>
      <c r="D1" s="2" t="inlineStr">
        <is>
          <t xml:space="preserve">Part-time hours</t>
        </is>
      </c>
      <c r="E1" s="2" t="inlineStr">
        <is>
          <t xml:space="preserve">FTE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s="5">
        <v>45962</v>
      </c>
      <c r="B2">
        <v>182000</v>
      </c>
      <c r="C2">
        <v>14</v>
      </c>
      <c r="D2">
        <v>210</v>
      </c>
      <c r="E2">
        <f>C2+D2/$H$2</f>
        <v>15.3125</v>
      </c>
      <c r="G2" t="inlineStr">
        <is>
          <t xml:space="preserve">Full-time hours per month (yours)</t>
        </is>
      </c>
      <c r="H2">
        <v>160</v>
      </c>
      <c r="J2" t="inlineStr">
        <is>
          <t xml:space="preserve">Step 1: Count part-timers as FTE</t>
        </is>
      </c>
      <c r="K2">
        <f>C2+D2/$H$2</f>
        <v>15.3125</v>
      </c>
    </row>
    <row r="3">
      <c r="A3" s="5">
        <v>45992</v>
      </c>
      <c r="B3">
        <v>205000</v>
      </c>
      <c r="C3">
        <v>14</v>
      </c>
      <c r="D3">
        <v>260</v>
      </c>
      <c r="E3">
        <f>C3+D3/$H$2</f>
        <v>15.625</v>
      </c>
      <c r="G3" t="inlineStr">
        <is>
          <t xml:space="preserve">Quarter start</t>
        </is>
      </c>
      <c r="H3" s="5">
        <v>46204</v>
      </c>
      <c r="J3" t="inlineStr">
        <is>
          <t xml:space="preserve">Step 2: Revenue per FTE for the year</t>
        </is>
      </c>
      <c r="K3">
        <f>SUM(B2:B13)/AVERAGE(E2:E13)</f>
        <v>137758.108517733</v>
      </c>
    </row>
    <row r="4">
      <c r="A4" s="5">
        <v>46023</v>
      </c>
      <c r="B4">
        <v>168000</v>
      </c>
      <c r="C4">
        <v>14</v>
      </c>
      <c r="D4">
        <v>180</v>
      </c>
      <c r="E4">
        <f>C4+D4/$H$2</f>
        <v>15.125</v>
      </c>
      <c r="J4" t="inlineStr">
        <is>
          <t xml:space="preserve">The hiring-month trap</t>
        </is>
      </c>
      <c r="K4">
        <f>SUM(B2:B13)/E13</f>
        <v>105200</v>
      </c>
    </row>
    <row r="5">
      <c r="A5" s="5">
        <v>46054</v>
      </c>
      <c r="B5">
        <v>171000</v>
      </c>
      <c r="C5">
        <v>15</v>
      </c>
      <c r="D5">
        <v>180</v>
      </c>
      <c r="E5">
        <f>C5+D5/$H$2</f>
        <v>16.125</v>
      </c>
      <c r="J5" t="inlineStr">
        <is>
          <t xml:space="preserve">By quarter with SUMIFS and AVERAGEIFS</t>
        </is>
      </c>
      <c r="K5">
        <f>SUMIFS(B2:B13,A2:A13,"&gt;="&amp;H3,A2:A13,"&lt;"&amp;EDATE(H3,3))/AVERAGEIFS(E2:E13,A2:A13,"&gt;="&amp;H3,A2:A13,"&lt;"&amp;EDATE(H3,3))</f>
        <v>34420.3233256351</v>
      </c>
    </row>
    <row r="6">
      <c r="A6" s="5">
        <v>46082</v>
      </c>
      <c r="B6">
        <v>189000</v>
      </c>
      <c r="C6">
        <v>15</v>
      </c>
      <c r="D6">
        <v>200</v>
      </c>
      <c r="E6">
        <f>C6+D6/$H$2</f>
        <v>16.25</v>
      </c>
    </row>
    <row r="7">
      <c r="A7" s="5">
        <v>46113</v>
      </c>
      <c r="B7">
        <v>194000</v>
      </c>
      <c r="C7">
        <v>15</v>
      </c>
      <c r="D7">
        <v>220</v>
      </c>
      <c r="E7">
        <f>C7+D7/$H$2</f>
        <v>16.375</v>
      </c>
    </row>
    <row r="8">
      <c r="A8" s="5">
        <v>46143</v>
      </c>
      <c r="B8">
        <v>201000</v>
      </c>
      <c r="C8">
        <v>16</v>
      </c>
      <c r="D8">
        <v>200</v>
      </c>
      <c r="E8">
        <f>C8+D8/$H$2</f>
        <v>17.25</v>
      </c>
    </row>
    <row r="9">
      <c r="A9" s="5">
        <v>46174</v>
      </c>
      <c r="B9">
        <v>198000</v>
      </c>
      <c r="C9">
        <v>16</v>
      </c>
      <c r="D9">
        <v>240</v>
      </c>
      <c r="E9">
        <f>C9+D9/$H$2</f>
        <v>17.5</v>
      </c>
    </row>
    <row r="10">
      <c r="A10" s="5">
        <v>46204</v>
      </c>
      <c r="B10">
        <v>207000</v>
      </c>
      <c r="C10">
        <v>16</v>
      </c>
      <c r="D10">
        <v>240</v>
      </c>
      <c r="E10">
        <f>C10+D10/$H$2</f>
        <v>17.5</v>
      </c>
    </row>
    <row r="11">
      <c r="A11" s="5">
        <v>46235</v>
      </c>
      <c r="B11">
        <v>198000</v>
      </c>
      <c r="C11">
        <v>17</v>
      </c>
      <c r="D11">
        <v>200</v>
      </c>
      <c r="E11">
        <f>C11+D11/$H$2</f>
        <v>18.25</v>
      </c>
    </row>
    <row r="12">
      <c r="A12" s="5">
        <v>46266</v>
      </c>
      <c r="B12">
        <v>216000</v>
      </c>
      <c r="C12">
        <v>17</v>
      </c>
      <c r="D12">
        <v>220</v>
      </c>
      <c r="E12">
        <f>C12+D12/$H$2</f>
        <v>18.375</v>
      </c>
    </row>
    <row r="13">
      <c r="A13" s="5">
        <v>46296</v>
      </c>
      <c r="B13">
        <v>238000</v>
      </c>
      <c r="C13">
        <v>21</v>
      </c>
      <c r="D13">
        <v>240</v>
      </c>
      <c r="E13">
        <f>C13+D13/$H$2</f>
        <v>22.5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calculate-revenue-per-employee-in-excel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