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6" max="16" width="42.7" customWidth="1"/>
    <col min="17" max="17" width="18.7" customWidth="1"/>
  </cols>
  <sheetData>
    <row r="1">
      <c r="A1" s="2" t="inlineStr">
        <is>
          <t xml:space="preserve">Deal</t>
        </is>
      </c>
      <c r="B1" s="2" t="inlineStr">
        <is>
          <t xml:space="preserve">Rep</t>
        </is>
      </c>
      <c r="C1" s="2" t="inlineStr">
        <is>
          <t xml:space="preserve">Close date</t>
        </is>
      </c>
      <c r="D1" s="2" t="inlineStr">
        <is>
          <t xml:space="preserve">Stage</t>
        </is>
      </c>
      <c r="E1" s="2" t="inlineStr">
        <is>
          <t xml:space="preserve">Amount</t>
        </is>
      </c>
      <c r="G1" s="2" t="inlineStr">
        <is>
          <t xml:space="preserve">Rep</t>
        </is>
      </c>
      <c r="H1" s="2" t="inlineStr">
        <is>
          <t xml:space="preserve">Q4 quota</t>
        </is>
      </c>
      <c r="I1" s="2" t="inlineStr">
        <is>
          <t xml:space="preserve">Ramp %</t>
        </is>
      </c>
      <c r="J1" s="2" t="inlineStr">
        <is>
          <t xml:space="preserve">Closed won</t>
        </is>
      </c>
      <c r="K1" s="2" t="inlineStr">
        <is>
          <t xml:space="preserve">Attainment</t>
        </is>
      </c>
      <c r="M1" s="2" t="inlineStr">
        <is>
          <t xml:space="preserve">Setting</t>
        </is>
      </c>
      <c r="N1" s="2" t="inlineStr">
        <is>
          <t xml:space="preserve">Value</t>
        </is>
      </c>
      <c r="P1" s="2" t="inlineStr">
        <is>
          <t xml:space="preserve">Example</t>
        </is>
      </c>
      <c r="Q1" s="2" t="inlineStr">
        <is>
          <t xml:space="preserve">Formula result</t>
        </is>
      </c>
    </row>
    <row r="2">
      <c r="A2" t="inlineStr">
        <is>
          <t xml:space="preserve">D-401</t>
        </is>
      </c>
      <c r="B2" t="inlineStr">
        <is>
          <t xml:space="preserve">Maya</t>
        </is>
      </c>
      <c r="C2" s="5">
        <v>46294</v>
      </c>
      <c r="D2" t="inlineStr">
        <is>
          <t xml:space="preserve">Won</t>
        </is>
      </c>
      <c r="E2">
        <v>9200</v>
      </c>
      <c r="G2" t="inlineStr">
        <is>
          <t xml:space="preserve">Maya</t>
        </is>
      </c>
      <c r="H2">
        <v>60000</v>
      </c>
      <c r="I2">
        <v>1</v>
      </c>
      <c r="J2">
        <f>SUMIFS($E$2:$E$14,$B$2:$B$14,G2,$D$2:$D$14,"Won",$C$2:$C$14,"&gt;="&amp;$N$2,$C$2:$C$14,"&lt;="&amp;$N$3)</f>
        <v>20300</v>
      </c>
      <c r="K2">
        <f>J2/(H2*I2)</f>
        <v>0.338333333333333</v>
      </c>
      <c r="M2" t="inlineStr">
        <is>
          <t xml:space="preserve">Quarter start</t>
        </is>
      </c>
      <c r="N2" s="5">
        <v>46296</v>
      </c>
      <c r="P2" t="inlineStr">
        <is>
          <t xml:space="preserve">Step 1: Closed-won revenue per rep for the quarter</t>
        </is>
      </c>
      <c r="Q2">
        <f>SUMIFS(E2:E14,B2:B14,"Maya",D2:D14,"Won",C2:C14,"&gt;="&amp;N2,C2:C14,"&lt;="&amp;N3)</f>
        <v>20300</v>
      </c>
    </row>
    <row r="3">
      <c r="A3" t="inlineStr">
        <is>
          <t xml:space="preserve">D-402</t>
        </is>
      </c>
      <c r="B3" t="inlineStr">
        <is>
          <t xml:space="preserve">Maya</t>
        </is>
      </c>
      <c r="C3" s="5">
        <v>46301</v>
      </c>
      <c r="D3" t="inlineStr">
        <is>
          <t xml:space="preserve">Won</t>
        </is>
      </c>
      <c r="E3">
        <v>12400</v>
      </c>
      <c r="G3" t="inlineStr">
        <is>
          <t xml:space="preserve">Luis</t>
        </is>
      </c>
      <c r="H3">
        <v>50000</v>
      </c>
      <c r="I3">
        <v>1</v>
      </c>
      <c r="J3">
        <f>SUMIFS($E$2:$E$14,$B$2:$B$14,G3,$D$2:$D$14,"Won",$C$2:$C$14,"&gt;="&amp;$N$2,$C$2:$C$14,"&lt;="&amp;$N$3)</f>
        <v>14000</v>
      </c>
      <c r="K3">
        <f>J3/(H3*I3)</f>
        <v>0.28</v>
      </c>
      <c r="M3" t="inlineStr">
        <is>
          <t xml:space="preserve">Quarter end</t>
        </is>
      </c>
      <c r="N3" s="5">
        <v>46387</v>
      </c>
      <c r="P3" t="inlineStr">
        <is>
          <t xml:space="preserve">Step 2: Divide by the quota with XLOOKUP</t>
        </is>
      </c>
      <c r="Q3">
        <f>J2/_xlfn.XLOOKUP(G2,G2:G5,H2:H5)</f>
        <v>0.338333333333333</v>
      </c>
    </row>
    <row r="4">
      <c r="A4" t="inlineStr">
        <is>
          <t xml:space="preserve">D-403</t>
        </is>
      </c>
      <c r="B4" t="inlineStr">
        <is>
          <t xml:space="preserve">Luis</t>
        </is>
      </c>
      <c r="C4" s="5">
        <v>46304</v>
      </c>
      <c r="D4" t="inlineStr">
        <is>
          <t xml:space="preserve">Won</t>
        </is>
      </c>
      <c r="E4">
        <v>8600</v>
      </c>
      <c r="G4" t="inlineStr">
        <is>
          <t xml:space="preserve">Priya</t>
        </is>
      </c>
      <c r="H4">
        <v>55000</v>
      </c>
      <c r="I4">
        <v>1</v>
      </c>
      <c r="J4">
        <f>SUMIFS($E$2:$E$14,$B$2:$B$14,G4,$D$2:$D$14,"Won",$C$2:$C$14,"&gt;="&amp;$N$2,$C$2:$C$14,"&lt;="&amp;$N$3)</f>
        <v>33600</v>
      </c>
      <c r="K4">
        <f>J4/(H4*I4)</f>
        <v>0.610909090909091</v>
      </c>
      <c r="M4" t="inlineStr">
        <is>
          <t xml:space="preserve">As of</t>
        </is>
      </c>
      <c r="N4" s="5">
        <v>46332</v>
      </c>
      <c r="P4" t="inlineStr">
        <is>
          <t xml:space="preserve">Ramped quotas for new reps</t>
        </is>
      </c>
      <c r="Q4">
        <f>J5/(H5*I5)</f>
        <v>0.694545454545455</v>
      </c>
    </row>
    <row r="5">
      <c r="A5" t="inlineStr">
        <is>
          <t xml:space="preserve">D-404</t>
        </is>
      </c>
      <c r="B5" t="inlineStr">
        <is>
          <t xml:space="preserve">Priya</t>
        </is>
      </c>
      <c r="C5" s="5">
        <v>46309</v>
      </c>
      <c r="D5" t="inlineStr">
        <is>
          <t xml:space="preserve">Lost</t>
        </is>
      </c>
      <c r="E5">
        <v>15000</v>
      </c>
      <c r="G5" t="inlineStr">
        <is>
          <t xml:space="preserve">Sam</t>
        </is>
      </c>
      <c r="H5">
        <v>55000</v>
      </c>
      <c r="I5">
        <v>0.5</v>
      </c>
      <c r="J5">
        <f>SUMIFS($E$2:$E$14,$B$2:$B$14,G5,$D$2:$D$14,"Won",$C$2:$C$14,"&gt;="&amp;$N$2,$C$2:$C$14,"&lt;="&amp;$N$3)</f>
        <v>19100</v>
      </c>
      <c r="K5">
        <f>J5/(H5*I5)</f>
        <v>0.694545454545455</v>
      </c>
      <c r="P5" t="inlineStr">
        <is>
          <t xml:space="preserve">Team attainment: pooled, not averaged</t>
        </is>
      </c>
      <c r="Q5">
        <f>SUM(J2:J5)/SUMPRODUCT(H2:H5,I2:I5)</f>
        <v>0.451948051948052</v>
      </c>
    </row>
    <row r="6">
      <c r="A6" t="inlineStr">
        <is>
          <t xml:space="preserve">D-405</t>
        </is>
      </c>
      <c r="B6" t="inlineStr">
        <is>
          <t xml:space="preserve">Priya</t>
        </is>
      </c>
      <c r="C6" s="5">
        <v>46312</v>
      </c>
      <c r="D6" t="inlineStr">
        <is>
          <t xml:space="preserve">Won</t>
        </is>
      </c>
      <c r="E6">
        <v>18300</v>
      </c>
      <c r="P6" t="inlineStr">
        <is>
          <t xml:space="preserve">Pacing: are reps on track for the quarter?</t>
        </is>
      </c>
      <c r="Q6">
        <f>K2/((N4-N2+1)/(N3-N2+1))</f>
        <v>0.841261261261261</v>
      </c>
    </row>
    <row r="7">
      <c r="A7" t="inlineStr">
        <is>
          <t xml:space="preserve">D-406</t>
        </is>
      </c>
      <c r="B7" t="inlineStr">
        <is>
          <t xml:space="preserve">Maya</t>
        </is>
      </c>
      <c r="C7" s="5">
        <v>46317</v>
      </c>
      <c r="D7" t="inlineStr">
        <is>
          <t xml:space="preserve">Won</t>
        </is>
      </c>
      <c r="E7">
        <v>7900</v>
      </c>
    </row>
    <row r="8">
      <c r="A8" t="inlineStr">
        <is>
          <t xml:space="preserve">D-407</t>
        </is>
      </c>
      <c r="B8" t="inlineStr">
        <is>
          <t xml:space="preserve">Sam</t>
        </is>
      </c>
      <c r="C8" s="5">
        <v>46322</v>
      </c>
      <c r="D8" t="inlineStr">
        <is>
          <t xml:space="preserve">Won</t>
        </is>
      </c>
      <c r="E8">
        <v>14200</v>
      </c>
    </row>
    <row r="9">
      <c r="A9" t="inlineStr">
        <is>
          <t xml:space="preserve">D-408</t>
        </is>
      </c>
      <c r="B9" t="inlineStr">
        <is>
          <t xml:space="preserve">Luis</t>
        </is>
      </c>
      <c r="C9" s="5">
        <v>46325</v>
      </c>
      <c r="D9" t="inlineStr">
        <is>
          <t xml:space="preserve">Won</t>
        </is>
      </c>
      <c r="E9">
        <v>5400</v>
      </c>
    </row>
    <row r="10">
      <c r="A10" t="inlineStr">
        <is>
          <t xml:space="preserve">D-409</t>
        </is>
      </c>
      <c r="B10" t="inlineStr">
        <is>
          <t xml:space="preserve">Priya</t>
        </is>
      </c>
      <c r="C10" s="5">
        <v>46328</v>
      </c>
      <c r="D10" t="inlineStr">
        <is>
          <t xml:space="preserve">Won</t>
        </is>
      </c>
      <c r="E10">
        <v>11700</v>
      </c>
    </row>
    <row r="11">
      <c r="A11" t="inlineStr">
        <is>
          <t xml:space="preserve">D-410</t>
        </is>
      </c>
      <c r="B11" t="inlineStr">
        <is>
          <t xml:space="preserve">Maya</t>
        </is>
      </c>
      <c r="C11" s="5">
        <v>46329</v>
      </c>
      <c r="D11" t="inlineStr">
        <is>
          <t xml:space="preserve">Lost</t>
        </is>
      </c>
      <c r="E11">
        <v>9800</v>
      </c>
    </row>
    <row r="12">
      <c r="A12" t="inlineStr">
        <is>
          <t xml:space="preserve">D-411</t>
        </is>
      </c>
      <c r="B12" t="inlineStr">
        <is>
          <t xml:space="preserve">Sam</t>
        </is>
      </c>
      <c r="C12" s="5">
        <v>46330</v>
      </c>
      <c r="D12" t="inlineStr">
        <is>
          <t xml:space="preserve">Won</t>
        </is>
      </c>
      <c r="E12">
        <v>4900</v>
      </c>
    </row>
    <row r="13">
      <c r="A13" t="inlineStr">
        <is>
          <t xml:space="preserve">D-412</t>
        </is>
      </c>
      <c r="B13" t="inlineStr">
        <is>
          <t xml:space="preserve">Luis</t>
        </is>
      </c>
      <c r="C13" s="5">
        <v>46331</v>
      </c>
      <c r="D13" t="inlineStr">
        <is>
          <t xml:space="preserve">Proposal</t>
        </is>
      </c>
      <c r="E13">
        <v>16000</v>
      </c>
    </row>
    <row r="14">
      <c r="A14" t="inlineStr">
        <is>
          <t xml:space="preserve">D-413</t>
        </is>
      </c>
      <c r="B14" t="inlineStr">
        <is>
          <t xml:space="preserve">Priya</t>
        </is>
      </c>
      <c r="C14" s="5">
        <v>46331</v>
      </c>
      <c r="D14" t="inlineStr">
        <is>
          <t xml:space="preserve">Won</t>
        </is>
      </c>
      <c r="E14">
        <v>3600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calculate-quota-attainment-in-excel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