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Practice" sheetId="1" r:id="rId1"/>
  </sheets>
  <calcPr calcId="191029" fullCalcOnLoad="1"/>
</workbook>
</file>

<file path=xl/styles.xml><?xml version="1.0" encoding="utf-8"?>
<styleSheet xmlns="http://schemas.openxmlformats.org/spreadsheetml/2006/main">
  <numFmts count="4">
    <numFmt numFmtId="164" formatCode="&quot;$&quot;#,##0.00"/>
    <numFmt numFmtId="165" formatCode="mmm d, yyyy"/>
    <numFmt numFmtId="166" formatCode="0.0"/>
    <numFmt numFmtId="167" formatCode="h:mm AM/PM"/>
  </numFmts>
  <fonts count="2">
    <font>
      <sz val="11"/>
      <name val="Calibri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6F0EA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/>
    <xf numFmtId="0" fontId="1" fillId="2" borderId="0" xfId="0" applyFont="1" applyFill="1"/>
    <xf numFmtId="164" fontId="0" fillId="0" borderId="0" xfId="0" applyNumberFormat="1"/>
    <xf numFmtId="164" fontId="1" fillId="2" borderId="0" xfId="0" applyNumberFormat="1" applyFont="1" applyFill="1"/>
    <xf numFmtId="165" fontId="0" fillId="0" borderId="0" xfId="0" applyNumberFormat="1"/>
    <xf numFmtId="165" fontId="1" fillId="2" borderId="0" xfId="0" applyNumberFormat="1" applyFont="1" applyFill="1"/>
    <xf numFmtId="166" fontId="0" fillId="0" borderId="0" xfId="0" applyNumberFormat="1"/>
    <xf numFmtId="166" fontId="1" fillId="2" borderId="0" xfId="0" applyNumberFormat="1" applyFont="1" applyFill="1"/>
    <xf numFmtId="3" fontId="0" fillId="0" borderId="0" xfId="0" applyNumberFormat="1"/>
    <xf numFmtId="3" fontId="1" fillId="2" borderId="0" xfId="0" applyNumberFormat="1" applyFont="1" applyFill="1"/>
    <xf numFmtId="2" fontId="0" fillId="0" borderId="0" xfId="0" applyNumberFormat="1"/>
    <xf numFmtId="2" fontId="1" fillId="2" borderId="0" xfId="0" applyNumberFormat="1" applyFont="1" applyFill="1"/>
    <xf numFmtId="9" fontId="0" fillId="0" borderId="0" xfId="0" applyNumberFormat="1"/>
    <xf numFmtId="9" fontId="1" fillId="2" borderId="0" xfId="0" applyNumberFormat="1" applyFont="1" applyFill="1"/>
    <xf numFmtId="10" fontId="0" fillId="0" borderId="0" xfId="0" applyNumberFormat="1"/>
    <xf numFmtId="10" fontId="1" fillId="2" borderId="0" xfId="0" applyNumberFormat="1" applyFont="1" applyFill="1"/>
    <xf numFmtId="167" fontId="0" fillId="0" borderId="0" xfId="0" applyNumberFormat="1"/>
    <xf numFmtId="167" fontId="1" fillId="2" borderId="0" xfId="0" applyNumberFormat="1" applyFont="1" applyFill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8"/>
  <sheetViews>
    <sheetView workbookViewId="0">
      <pane ySplit="1" topLeftCell="A2" activePane="bottomLeft" state="frozen"/>
      <selection pane="bottomLeft" activeCell="A2" sqref="A2"/>
    </sheetView>
  </sheetViews>
  <sheetFormatPr defaultRowHeight="15"/>
  <cols>
    <col min="13" max="13" width="42.7" customWidth="1"/>
    <col min="14" max="14" width="18.7" customWidth="1"/>
  </cols>
  <sheetData>
    <row r="1">
      <c r="A1" s="2" t="inlineStr">
        <is>
          <t xml:space="preserve">Year</t>
        </is>
      </c>
      <c r="B1" s="2" t="inlineStr">
        <is>
          <t xml:space="preserve">Cash flow</t>
        </is>
      </c>
      <c r="C1" s="2" t="inlineStr">
        <is>
          <t xml:space="preserve">Cumulative</t>
        </is>
      </c>
      <c r="D1" s="2" t="inlineStr">
        <is>
          <t xml:space="preserve">Discounted</t>
        </is>
      </c>
      <c r="E1" s="2" t="inlineStr">
        <is>
          <t xml:space="preserve">Cum. discounted</t>
        </is>
      </c>
      <c r="F1" s="2" t="inlineStr">
        <is>
          <t xml:space="preserve">Crossing</t>
        </is>
      </c>
      <c r="G1" s="2" t="inlineStr">
        <is>
          <t xml:space="preserve">With overhaul</t>
        </is>
      </c>
      <c r="H1" s="2" t="inlineStr">
        <is>
          <t xml:space="preserve">Cumulative</t>
        </is>
      </c>
      <c r="I1" s="2" t="inlineStr">
        <is>
          <t xml:space="preserve">Crossing</t>
        </is>
      </c>
      <c r="J1" s="2" t="inlineStr">
        <is>
          <t xml:space="preserve">Discount rate</t>
        </is>
      </c>
      <c r="K1" s="2">
        <v>0.08</v>
      </c>
      <c r="M1" s="2" t="inlineStr">
        <is>
          <t xml:space="preserve">Example</t>
        </is>
      </c>
      <c r="N1" s="2" t="inlineStr">
        <is>
          <t xml:space="preserve">Formula result</t>
        </is>
      </c>
    </row>
    <row r="2">
      <c r="A2">
        <v>0</v>
      </c>
      <c r="B2">
        <v>-85000</v>
      </c>
      <c r="C2">
        <f>B2</f>
        <v>-85000</v>
      </c>
      <c r="D2">
        <f>B2/(1+$K$1)^A2</f>
        <v>-85000</v>
      </c>
      <c r="E2">
        <f>D2</f>
        <v>-85000</v>
      </c>
      <c r="F2" t="str">
        <f>IF(AND(C2&lt;0,C3&gt;=0),A2-C2/B3,"")</f>
        <v/>
      </c>
      <c r="G2">
        <v>-85000</v>
      </c>
      <c r="H2">
        <f>G2</f>
        <v>-85000</v>
      </c>
      <c r="I2" t="str">
        <f>IF(AND(H2&lt;0,H3&gt;=0),A2-H2/G3,"")</f>
        <v/>
      </c>
      <c r="M2" t="inlineStr">
        <is>
          <t xml:space="preserve">Step 1: a cumulative cash flow column</t>
        </is>
      </c>
      <c r="N2">
        <f>C5</f>
        <v>-9000</v>
      </c>
    </row>
    <row r="3">
      <c r="A3">
        <v>1</v>
      </c>
      <c r="B3">
        <v>22000</v>
      </c>
      <c r="C3">
        <f>C2+B3</f>
        <v>-63000</v>
      </c>
      <c r="D3">
        <f>B3/(1+$K$1)^A3</f>
        <v>20370.3703703704</v>
      </c>
      <c r="E3">
        <f>E2+D3</f>
        <v>-64629.6296296296</v>
      </c>
      <c r="F3" t="str">
        <f>IF(AND(C3&lt;0,C4&gt;=0),A3-C3/B4,"")</f>
        <v/>
      </c>
      <c r="G3">
        <v>22000</v>
      </c>
      <c r="H3">
        <f>H2+G3</f>
        <v>-63000</v>
      </c>
      <c r="I3" t="str">
        <f>IF(AND(H3&lt;0,H4&gt;=0),A3-H3/G4,"")</f>
        <v/>
      </c>
      <c r="M3" t="inlineStr">
        <is>
          <t xml:space="preserve">Step 2: the fractional year with one formula (Excel 365)</t>
        </is>
      </c>
      <c r="N3">
        <f>_xlfn.LET(n,_xlfn.XMATCH(TRUE,C2:C8&gt;=0)-1,INDEX(A2:A8,n)-INDEX(C2:C8,n)/INDEX(B2:B8,n+1))</f>
        <v>3.375</v>
      </c>
    </row>
    <row r="4">
      <c r="A4">
        <v>2</v>
      </c>
      <c r="B4">
        <v>26000</v>
      </c>
      <c r="C4">
        <f>C3+B4</f>
        <v>-37000</v>
      </c>
      <c r="D4">
        <f>B4/(1+$K$1)^A4</f>
        <v>22290.8093278464</v>
      </c>
      <c r="E4">
        <f>E3+D4</f>
        <v>-42338.8203017833</v>
      </c>
      <c r="F4" t="str">
        <f>IF(AND(C4&lt;0,C5&gt;=0),A4-C4/B5,"")</f>
        <v/>
      </c>
      <c r="G4">
        <v>26000</v>
      </c>
      <c r="H4">
        <f>H3+G4</f>
        <v>-37000</v>
      </c>
      <c r="I4" t="str">
        <f>IF(AND(H4&lt;0,H5&gt;=0),A4-H4/G5,"")</f>
        <v/>
      </c>
      <c r="M4" t="inlineStr">
        <is>
          <t xml:space="preserve">Step 3: a helper column you can see (any version)</t>
        </is>
      </c>
      <c r="N4">
        <f>MAX(F2:F7)</f>
        <v>3.375</v>
      </c>
    </row>
    <row r="5">
      <c r="A5">
        <v>3</v>
      </c>
      <c r="B5">
        <v>28000</v>
      </c>
      <c r="C5">
        <f>C4+B5</f>
        <v>-9000</v>
      </c>
      <c r="D5">
        <f>B5/(1+$K$1)^A5</f>
        <v>22227.3027485647</v>
      </c>
      <c r="E5">
        <f>E4+D5</f>
        <v>-20111.5175532185</v>
      </c>
      <c r="F5">
        <f>IF(AND(C5&lt;0,C6&gt;=0),A5-C5/B6,"")</f>
        <v>3.375</v>
      </c>
      <c r="G5">
        <v>28000</v>
      </c>
      <c r="H5">
        <f>H4+G5</f>
        <v>-9000</v>
      </c>
      <c r="I5">
        <f>IF(AND(H5&lt;0,H6&gt;=0),A5-H5/G6,"")</f>
        <v>3.375</v>
      </c>
      <c r="M5" t="inlineStr">
        <is>
          <t xml:space="preserve">When cash flow dips negative later</t>
        </is>
      </c>
      <c r="N5">
        <f>_xlfn.LET(n,_xlfn.XMATCH(TRUE,H2:H8&lt;0,0,-1),ROUND(INDEX(A2:A8,n)-INDEX(H2:H8,n)/INDEX(G2:G8,n+1),2))</f>
        <v>5.56</v>
      </c>
    </row>
    <row r="6">
      <c r="A6">
        <v>4</v>
      </c>
      <c r="B6">
        <v>24000</v>
      </c>
      <c r="C6">
        <f>C5+B6</f>
        <v>15000</v>
      </c>
      <c r="D6">
        <f>B6/(1+$K$1)^A6</f>
        <v>17640.7164671149</v>
      </c>
      <c r="E6">
        <f>E5+D6</f>
        <v>-2470.80108610365</v>
      </c>
      <c r="F6" t="str">
        <f>IF(AND(C6&lt;0,C7&gt;=0),A6-C6/B7,"")</f>
        <v/>
      </c>
      <c r="G6">
        <v>24000</v>
      </c>
      <c r="H6">
        <f>H5+G6</f>
        <v>15000</v>
      </c>
      <c r="I6" t="str">
        <f>IF(AND(H6&lt;0,H7&gt;=0),A6-H6/G7,"")</f>
        <v/>
      </c>
      <c r="M6" t="inlineStr">
        <is>
          <t xml:space="preserve">Discounted payback</t>
        </is>
      </c>
      <c r="N6">
        <f>_xlfn.LET(n,_xlfn.XMATCH(TRUE,E2:E8&gt;=0)-1,ROUND(INDEX(A2:A8,n)-INDEX(E2:E8,n)/INDEX(D2:D8,n+1),2))</f>
        <v>4.18</v>
      </c>
    </row>
    <row r="7">
      <c r="A7">
        <v>5</v>
      </c>
      <c r="B7">
        <v>20000</v>
      </c>
      <c r="C7">
        <f>C6+B7</f>
        <v>35000</v>
      </c>
      <c r="D7">
        <f>B7/(1+$K$1)^A7</f>
        <v>13611.6639406751</v>
      </c>
      <c r="E7">
        <f>E6+D7</f>
        <v>11140.8628545714</v>
      </c>
      <c r="F7" t="str">
        <f>IF(AND(C7&lt;0,C8&gt;=0),A7-C7/B8,"")</f>
        <v/>
      </c>
      <c r="G7">
        <v>-25000</v>
      </c>
      <c r="H7">
        <f>H6+G7</f>
        <v>-10000</v>
      </c>
      <c r="I7">
        <f>IF(AND(H7&lt;0,H8&gt;=0),A7-H7/G8,"")</f>
        <v>5.55555555555556</v>
      </c>
    </row>
    <row r="8">
      <c r="A8">
        <v>6</v>
      </c>
      <c r="B8">
        <v>18000</v>
      </c>
      <c r="C8">
        <f>C7+B8</f>
        <v>53000</v>
      </c>
      <c r="D8">
        <f>B8/(1+$K$1)^A8</f>
        <v>11343.0532838959</v>
      </c>
      <c r="E8">
        <f>E7+D8</f>
        <v>22483.9161384673</v>
      </c>
      <c r="G8">
        <v>18000</v>
      </c>
      <c r="H8">
        <f>H7+G8</f>
        <v>8000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Cellwise</Application>
  <Company>cellwise.app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cellwise calculate-payback-period-in-excel</dc:title>
  <dc:creator>Cellwise</dc:creator>
  <cp:lastModifiedBy>Cellwise</cp:lastModifiedBy>
  <dcterms:created xsi:type="dcterms:W3CDTF">2026-01-01T00:00:00Z</dcterms:created>
  <dcterms:modified xsi:type="dcterms:W3CDTF">2026-01-01T00:00:00Z</dcterms:modified>
</cp:coreProperties>
</file>