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6" max="16" width="42.7" customWidth="1"/>
    <col min="17" max="17" width="18.7" customWidth="1"/>
  </cols>
  <sheetData>
    <row r="1">
      <c r="A1" s="2" t="inlineStr">
        <is>
          <t xml:space="preserve">Customer</t>
        </is>
      </c>
      <c r="B1" s="2" t="inlineStr">
        <is>
          <t xml:space="preserve">Plan</t>
        </is>
      </c>
      <c r="C1" s="2" t="inlineStr">
        <is>
          <t xml:space="preserve">Billing</t>
        </is>
      </c>
      <c r="D1" s="2" t="inlineStr">
        <is>
          <t xml:space="preserve">Amount billed</t>
        </is>
      </c>
      <c r="E1" s="2" t="inlineStr">
        <is>
          <t xml:space="preserve">Start</t>
        </is>
      </c>
      <c r="F1" s="2" t="inlineStr">
        <is>
          <t xml:space="preserve">Cancel</t>
        </is>
      </c>
      <c r="G1" s="2" t="inlineStr">
        <is>
          <t xml:space="preserve">Type</t>
        </is>
      </c>
      <c r="H1" s="2" t="inlineStr">
        <is>
          <t xml:space="preserve">MRR</t>
        </is>
      </c>
      <c r="J1" s="2" t="inlineStr">
        <is>
          <t xml:space="preserve">Setting</t>
        </is>
      </c>
      <c r="K1" s="2" t="inlineStr">
        <is>
          <t xml:space="preserve">Value</t>
        </is>
      </c>
      <c r="M1" s="2" t="inlineStr">
        <is>
          <t xml:space="preserve">Month end</t>
        </is>
      </c>
      <c r="N1" s="2" t="inlineStr">
        <is>
          <t xml:space="preserve">MRR</t>
        </is>
      </c>
      <c r="P1" s="2" t="inlineStr">
        <is>
          <t xml:space="preserve">Example</t>
        </is>
      </c>
      <c r="Q1" s="2" t="inlineStr">
        <is>
          <t xml:space="preserve">Formula result</t>
        </is>
      </c>
    </row>
    <row r="2">
      <c r="A2" t="inlineStr">
        <is>
          <t xml:space="preserve">Acme Studio</t>
        </is>
      </c>
      <c r="B2" t="inlineStr">
        <is>
          <t xml:space="preserve">Pro</t>
        </is>
      </c>
      <c r="C2" t="inlineStr">
        <is>
          <t xml:space="preserve">Monthly</t>
        </is>
      </c>
      <c r="D2">
        <v>49</v>
      </c>
      <c r="E2" s="5">
        <v>46146</v>
      </c>
      <c r="G2" t="inlineStr">
        <is>
          <t xml:space="preserve">New</t>
        </is>
      </c>
      <c r="H2">
        <f>IF(C2="Annual",D2/12,D2)</f>
        <v>49</v>
      </c>
      <c r="J2" t="inlineStr">
        <is>
          <t xml:space="preserve">Month start</t>
        </is>
      </c>
      <c r="K2" s="5">
        <v>46296</v>
      </c>
      <c r="M2" s="5">
        <v>46234</v>
      </c>
      <c r="N2">
        <f>SUMIFS($H$2:$H$15,$E$2:$E$15,"&lt;="&amp;M2,$F$2:$F$15,"")+SUMIFS($H$2:$H$15,$E$2:$E$15,"&lt;="&amp;M2,$F$2:$F$15,"&gt;"&amp;M2)</f>
        <v>264</v>
      </c>
      <c r="P2" t="inlineStr">
        <is>
          <t xml:space="preserve">Step 1: One row per subscription, with a monthly amount</t>
        </is>
      </c>
      <c r="Q2">
        <f>IF(C3="Annual",D3/12,D3)</f>
        <v>89</v>
      </c>
    </row>
    <row r="3">
      <c r="A3" t="inlineStr">
        <is>
          <t xml:space="preserve">Birch Dental</t>
        </is>
      </c>
      <c r="B3" t="inlineStr">
        <is>
          <t xml:space="preserve">Team</t>
        </is>
      </c>
      <c r="C3" t="inlineStr">
        <is>
          <t xml:space="preserve">Annual</t>
        </is>
      </c>
      <c r="D3">
        <v>1068</v>
      </c>
      <c r="E3" s="5">
        <v>46162</v>
      </c>
      <c r="G3" t="inlineStr">
        <is>
          <t xml:space="preserve">New</t>
        </is>
      </c>
      <c r="H3">
        <f>IF(C3="Annual",D3/12,D3)</f>
        <v>89</v>
      </c>
      <c r="J3" t="inlineStr">
        <is>
          <t xml:space="preserve">Month end</t>
        </is>
      </c>
      <c r="K3" s="5">
        <v>46326</v>
      </c>
      <c r="M3" s="5">
        <v>46265</v>
      </c>
      <c r="N3">
        <f>SUMIFS($H$2:$H$15,$E$2:$E$15,"&lt;="&amp;M3,$F$2:$F$15,"")+SUMIFS($H$2:$H$15,$E$2:$E$15,"&lt;="&amp;M3,$F$2:$F$15,"&gt;"&amp;M3)</f>
        <v>382</v>
      </c>
      <c r="P3" t="inlineStr">
        <is>
          <t xml:space="preserve">Step 2: MRR on any date</t>
        </is>
      </c>
      <c r="Q3">
        <f>SUMIFS($H$2:$H$15,$E$2:$E$15,"&lt;="&amp;K3,$F$2:$F$15,"")+SUMIFS($H$2:$H$15,$E$2:$E$15,"&lt;="&amp;K3,$F$2:$F$15,"&gt;"&amp;K3)</f>
        <v>482</v>
      </c>
    </row>
    <row r="4">
      <c r="A4" t="inlineStr">
        <is>
          <t xml:space="preserve">Cole Fitness</t>
        </is>
      </c>
      <c r="B4" t="inlineStr">
        <is>
          <t xml:space="preserve">Basic</t>
        </is>
      </c>
      <c r="C4" t="inlineStr">
        <is>
          <t xml:space="preserve">Monthly</t>
        </is>
      </c>
      <c r="D4">
        <v>19</v>
      </c>
      <c r="E4" s="5">
        <v>46181</v>
      </c>
      <c r="F4" s="5">
        <v>46279</v>
      </c>
      <c r="G4" t="inlineStr">
        <is>
          <t xml:space="preserve">New</t>
        </is>
      </c>
      <c r="H4">
        <f>IF(C4="Annual",D4/12,D4)</f>
        <v>19</v>
      </c>
      <c r="M4" s="5">
        <v>46295</v>
      </c>
      <c r="N4">
        <f>SUMIFS($H$2:$H$15,$E$2:$E$15,"&lt;="&amp;M4,$F$2:$F$15,"")+SUMIFS($H$2:$H$15,$E$2:$E$15,"&lt;="&amp;M4,$F$2:$F$15,"&gt;"&amp;M4)</f>
        <v>492</v>
      </c>
      <c r="P4" t="inlineStr">
        <is>
          <t xml:space="preserve">Step 4: New, expansion and churned MRR for the month</t>
        </is>
      </c>
      <c r="Q4">
        <f>SUMIFS(H2:H15,G2:G15,"New",E2:E15,"&gt;="&amp;K2,E2:E15,"&lt;="&amp;K3)</f>
        <v>58</v>
      </c>
    </row>
    <row r="5">
      <c r="A5" t="inlineStr">
        <is>
          <t xml:space="preserve">Dune Coffee</t>
        </is>
      </c>
      <c r="B5" t="inlineStr">
        <is>
          <t xml:space="preserve">Pro</t>
        </is>
      </c>
      <c r="C5" t="inlineStr">
        <is>
          <t xml:space="preserve">Monthly</t>
        </is>
      </c>
      <c r="D5">
        <v>49</v>
      </c>
      <c r="E5" s="5">
        <v>46195</v>
      </c>
      <c r="G5" t="inlineStr">
        <is>
          <t xml:space="preserve">New</t>
        </is>
      </c>
      <c r="H5">
        <f>IF(C5="Annual",D5/12,D5)</f>
        <v>49</v>
      </c>
      <c r="M5" s="5">
        <v>46326</v>
      </c>
      <c r="N5">
        <f>SUMIFS($H$2:$H$15,$E$2:$E$15,"&lt;="&amp;M5,$F$2:$F$15,"")+SUMIFS($H$2:$H$15,$E$2:$E$15,"&lt;="&amp;M5,$F$2:$F$15,"&gt;"&amp;M5)</f>
        <v>482</v>
      </c>
      <c r="P5" t="inlineStr">
        <is>
          <t xml:space="preserve">Step 5: An MRR-by-month table and ARR</t>
        </is>
      </c>
      <c r="Q5">
        <f>N5*12</f>
        <v>5784</v>
      </c>
    </row>
    <row r="6">
      <c r="A6" t="inlineStr">
        <is>
          <t xml:space="preserve">Elm Legal</t>
        </is>
      </c>
      <c r="B6" t="inlineStr">
        <is>
          <t xml:space="preserve">Basic</t>
        </is>
      </c>
      <c r="C6" t="inlineStr">
        <is>
          <t xml:space="preserve">Monthly</t>
        </is>
      </c>
      <c r="D6">
        <v>19</v>
      </c>
      <c r="E6" s="5">
        <v>46206</v>
      </c>
      <c r="G6" t="inlineStr">
        <is>
          <t xml:space="preserve">New</t>
        </is>
      </c>
      <c r="H6">
        <f>IF(C6="Annual",D6/12,D6)</f>
        <v>19</v>
      </c>
    </row>
    <row r="7">
      <c r="A7" t="inlineStr">
        <is>
          <t xml:space="preserve">Elm Legal</t>
        </is>
      </c>
      <c r="B7" t="inlineStr">
        <is>
          <t xml:space="preserve">Basic to Pro</t>
        </is>
      </c>
      <c r="C7" t="inlineStr">
        <is>
          <t xml:space="preserve">Monthly</t>
        </is>
      </c>
      <c r="D7">
        <v>30</v>
      </c>
      <c r="E7" s="5">
        <v>46275</v>
      </c>
      <c r="G7" t="inlineStr">
        <is>
          <t xml:space="preserve">Upgrade</t>
        </is>
      </c>
      <c r="H7">
        <f>IF(C7="Annual",D7/12,D7)</f>
        <v>30</v>
      </c>
    </row>
    <row r="8">
      <c r="A8" t="inlineStr">
        <is>
          <t xml:space="preserve">Fern Florist</t>
        </is>
      </c>
      <c r="B8" t="inlineStr">
        <is>
          <t xml:space="preserve">Pro</t>
        </is>
      </c>
      <c r="C8" t="inlineStr">
        <is>
          <t xml:space="preserve">Annual</t>
        </is>
      </c>
      <c r="D8">
        <v>468</v>
      </c>
      <c r="E8" s="5">
        <v>46218</v>
      </c>
      <c r="G8" t="inlineStr">
        <is>
          <t xml:space="preserve">New</t>
        </is>
      </c>
      <c r="H8">
        <f>IF(C8="Annual",D8/12,D8)</f>
        <v>39</v>
      </c>
    </row>
    <row r="9">
      <c r="A9" t="inlineStr">
        <is>
          <t xml:space="preserve">Gale Tutors</t>
        </is>
      </c>
      <c r="B9" t="inlineStr">
        <is>
          <t xml:space="preserve">Basic</t>
        </is>
      </c>
      <c r="C9" t="inlineStr">
        <is>
          <t xml:space="preserve">Monthly</t>
        </is>
      </c>
      <c r="D9">
        <v>19</v>
      </c>
      <c r="E9" s="5">
        <v>46236</v>
      </c>
      <c r="F9" s="5">
        <v>46306</v>
      </c>
      <c r="G9" t="inlineStr">
        <is>
          <t xml:space="preserve">New</t>
        </is>
      </c>
      <c r="H9">
        <f>IF(C9="Annual",D9/12,D9)</f>
        <v>19</v>
      </c>
    </row>
    <row r="10">
      <c r="A10" t="inlineStr">
        <is>
          <t xml:space="preserve">Hart Bikes</t>
        </is>
      </c>
      <c r="B10" t="inlineStr">
        <is>
          <t xml:space="preserve">Team</t>
        </is>
      </c>
      <c r="C10" t="inlineStr">
        <is>
          <t xml:space="preserve">Monthly</t>
        </is>
      </c>
      <c r="D10">
        <v>99</v>
      </c>
      <c r="E10" s="5">
        <v>46253</v>
      </c>
      <c r="G10" t="inlineStr">
        <is>
          <t xml:space="preserve">New</t>
        </is>
      </c>
      <c r="H10">
        <f>IF(C10="Annual",D10/12,D10)</f>
        <v>99</v>
      </c>
    </row>
    <row r="11">
      <c r="A11" t="inlineStr">
        <is>
          <t xml:space="preserve">Iris Yoga</t>
        </is>
      </c>
      <c r="B11" t="inlineStr">
        <is>
          <t xml:space="preserve">Pro</t>
        </is>
      </c>
      <c r="C11" t="inlineStr">
        <is>
          <t xml:space="preserve">Monthly</t>
        </is>
      </c>
      <c r="D11">
        <v>49</v>
      </c>
      <c r="E11" s="5">
        <v>46270</v>
      </c>
      <c r="F11" s="5">
        <v>46319</v>
      </c>
      <c r="G11" t="inlineStr">
        <is>
          <t xml:space="preserve">New</t>
        </is>
      </c>
      <c r="H11">
        <f>IF(C11="Annual",D11/12,D11)</f>
        <v>49</v>
      </c>
    </row>
    <row r="12">
      <c r="A12" t="inlineStr">
        <is>
          <t xml:space="preserve">Iris Yoga</t>
        </is>
      </c>
      <c r="B12" t="inlineStr">
        <is>
          <t xml:space="preserve">Pro to Team</t>
        </is>
      </c>
      <c r="C12" t="inlineStr">
        <is>
          <t xml:space="preserve">Monthly</t>
        </is>
      </c>
      <c r="D12">
        <v>50</v>
      </c>
      <c r="E12" s="5">
        <v>46293</v>
      </c>
      <c r="F12" s="5">
        <v>46319</v>
      </c>
      <c r="G12" t="inlineStr">
        <is>
          <t xml:space="preserve">Upgrade</t>
        </is>
      </c>
      <c r="H12">
        <f>IF(C12="Annual",D12/12,D12)</f>
        <v>50</v>
      </c>
    </row>
    <row r="13">
      <c r="A13" t="inlineStr">
        <is>
          <t xml:space="preserve">Juno Print</t>
        </is>
      </c>
      <c r="B13" t="inlineStr">
        <is>
          <t xml:space="preserve">Basic</t>
        </is>
      </c>
      <c r="C13" t="inlineStr">
        <is>
          <t xml:space="preserve">Monthly</t>
        </is>
      </c>
      <c r="D13">
        <v>19</v>
      </c>
      <c r="E13" s="5">
        <v>46301</v>
      </c>
      <c r="G13" t="inlineStr">
        <is>
          <t xml:space="preserve">New</t>
        </is>
      </c>
      <c r="H13">
        <f>IF(C13="Annual",D13/12,D13)</f>
        <v>19</v>
      </c>
    </row>
    <row r="14">
      <c r="A14" t="inlineStr">
        <is>
          <t xml:space="preserve">Kite Labs</t>
        </is>
      </c>
      <c r="B14" t="inlineStr">
        <is>
          <t xml:space="preserve">Pro</t>
        </is>
      </c>
      <c r="C14" t="inlineStr">
        <is>
          <t xml:space="preserve">Annual</t>
        </is>
      </c>
      <c r="D14">
        <v>468</v>
      </c>
      <c r="E14" s="5">
        <v>46308</v>
      </c>
      <c r="G14" t="inlineStr">
        <is>
          <t xml:space="preserve">New</t>
        </is>
      </c>
      <c r="H14">
        <f>IF(C14="Annual",D14/12,D14)</f>
        <v>39</v>
      </c>
    </row>
    <row r="15">
      <c r="A15" t="inlineStr">
        <is>
          <t xml:space="preserve">Acme Studio</t>
        </is>
      </c>
      <c r="B15" t="inlineStr">
        <is>
          <t xml:space="preserve">Pro to Team</t>
        </is>
      </c>
      <c r="C15" t="inlineStr">
        <is>
          <t xml:space="preserve">Monthly</t>
        </is>
      </c>
      <c r="D15">
        <v>50</v>
      </c>
      <c r="E15" s="5">
        <v>46315</v>
      </c>
      <c r="G15" t="inlineStr">
        <is>
          <t xml:space="preserve">Upgrade</t>
        </is>
      </c>
      <c r="H15">
        <f>IF(C15="Annual",D15/12,D15)</f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calculate-mrr-in-excel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