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7" max="17" width="42.7" customWidth="1"/>
    <col min="18" max="18" width="18.7" customWidth="1"/>
  </cols>
  <sheetData>
    <row r="1">
      <c r="A1" s="2" t="inlineStr">
        <is>
          <t xml:space="preserve">Date</t>
        </is>
      </c>
      <c r="B1" s="2" t="inlineStr">
        <is>
          <t xml:space="preserve">Employee</t>
        </is>
      </c>
      <c r="C1" s="2" t="inlineStr">
        <is>
          <t xml:space="preserve">Scheduled hrs</t>
        </is>
      </c>
      <c r="D1" s="2" t="inlineStr">
        <is>
          <t xml:space="preserve">Actual hrs</t>
        </is>
      </c>
      <c r="E1" s="2" t="inlineStr">
        <is>
          <t xml:space="preserve">Hourly rate</t>
        </is>
      </c>
      <c r="F1" s="2" t="inlineStr">
        <is>
          <t xml:space="preserve">Wages</t>
        </is>
      </c>
      <c r="H1" s="2" t="inlineStr">
        <is>
          <t xml:space="preserve">Date</t>
        </is>
      </c>
      <c r="I1" s="2" t="inlineStr">
        <is>
          <t xml:space="preserve">Sales</t>
        </is>
      </c>
      <c r="J1" s="2" t="inlineStr">
        <is>
          <t xml:space="preserve">Labor cost</t>
        </is>
      </c>
      <c r="K1" s="2" t="inlineStr">
        <is>
          <t xml:space="preserve">Labor %</t>
        </is>
      </c>
      <c r="L1" s="2" t="inlineStr">
        <is>
          <t xml:space="preserve">Sales per labor hour</t>
        </is>
      </c>
      <c r="N1" s="2" t="inlineStr">
        <is>
          <t xml:space="preserve">Setting</t>
        </is>
      </c>
      <c r="O1" s="2" t="inlineStr">
        <is>
          <t xml:space="preserve">Value</t>
        </is>
      </c>
      <c r="Q1" s="2" t="inlineStr">
        <is>
          <t xml:space="preserve">Example</t>
        </is>
      </c>
      <c r="R1" s="2" t="inlineStr">
        <is>
          <t xml:space="preserve">Formula result</t>
        </is>
      </c>
    </row>
    <row r="2">
      <c r="A2" s="5">
        <v>46328</v>
      </c>
      <c r="B2" t="inlineStr">
        <is>
          <t xml:space="preserve">Maya</t>
        </is>
      </c>
      <c r="C2">
        <v>6</v>
      </c>
      <c r="D2">
        <v>6.5</v>
      </c>
      <c r="E2">
        <v>17</v>
      </c>
      <c r="F2">
        <f>D2*E2</f>
        <v>110.5</v>
      </c>
      <c r="H2" s="5">
        <v>46328</v>
      </c>
      <c r="I2">
        <v>1480</v>
      </c>
      <c r="J2">
        <f>SUMIFS($F$2:$F$13,$A$2:$A$13,H2)*(1+$O$2)</f>
        <v>386.4</v>
      </c>
      <c r="K2">
        <f>J2/I2</f>
        <v>0.261081081081081</v>
      </c>
      <c r="L2">
        <f>I2/SUMIFS($D$2:$D$13,$A$2:$A$13,H2)</f>
        <v>75.8974358974359</v>
      </c>
      <c r="N2" t="inlineStr">
        <is>
          <t xml:space="preserve">On-cost % on top of wages (yours)</t>
        </is>
      </c>
      <c r="O2">
        <v>0.12</v>
      </c>
      <c r="Q2" t="inlineStr">
        <is>
          <t xml:space="preserve">Step 1: A shift list with hours and rates</t>
        </is>
      </c>
      <c r="R2">
        <f>D2*E2</f>
        <v>110.5</v>
      </c>
    </row>
    <row r="3">
      <c r="A3" s="5">
        <v>46328</v>
      </c>
      <c r="B3" t="inlineStr">
        <is>
          <t xml:space="preserve">Luis</t>
        </is>
      </c>
      <c r="C3">
        <v>8</v>
      </c>
      <c r="D3">
        <v>8</v>
      </c>
      <c r="E3">
        <v>19</v>
      </c>
      <c r="F3">
        <f>D3*E3</f>
        <v>152</v>
      </c>
      <c r="H3" s="5">
        <v>46329</v>
      </c>
      <c r="I3">
        <v>1395</v>
      </c>
      <c r="J3">
        <f>SUMIFS($F$2:$F$13,$A$2:$A$13,H3)*(1+$O$2)</f>
        <v>368.76</v>
      </c>
      <c r="K3">
        <f>J3/I3</f>
        <v>0.264344086021505</v>
      </c>
      <c r="L3">
        <f>I3/SUMIFS($D$2:$D$13,$A$2:$A$13,H3)</f>
        <v>73.4210526315789</v>
      </c>
      <c r="N3" t="inlineStr">
        <is>
          <t xml:space="preserve">Target labor % (yours)</t>
        </is>
      </c>
      <c r="O3">
        <v>0.3</v>
      </c>
      <c r="Q3" t="inlineStr">
        <is>
          <t xml:space="preserve">Step 2: Labor cost per day, including what you pay on top of wages</t>
        </is>
      </c>
      <c r="R3">
        <f>SUMIFS($F$2:$F$13,$A$2:$A$13,H2)*(1+$O$2)</f>
        <v>386.4</v>
      </c>
    </row>
    <row r="4">
      <c r="A4" s="5">
        <v>46328</v>
      </c>
      <c r="B4" t="inlineStr">
        <is>
          <t xml:space="preserve">Priya</t>
        </is>
      </c>
      <c r="C4">
        <v>5</v>
      </c>
      <c r="D4">
        <v>5</v>
      </c>
      <c r="E4">
        <v>16.5</v>
      </c>
      <c r="F4">
        <f>D4*E4</f>
        <v>82.5</v>
      </c>
      <c r="H4" s="5">
        <v>46330</v>
      </c>
      <c r="I4">
        <v>1620</v>
      </c>
      <c r="J4">
        <f>SUMIFS($F$2:$F$13,$A$2:$A$13,H4)*(1+$O$2)</f>
        <v>399.84</v>
      </c>
      <c r="K4">
        <f>J4/I4</f>
        <v>0.246814814814815</v>
      </c>
      <c r="L4">
        <f>I4/SUMIFS($D$2:$D$13,$A$2:$A$13,H4)</f>
        <v>81</v>
      </c>
      <c r="N4" t="inlineStr">
        <is>
          <t xml:space="preserve">Friday forecast sales</t>
        </is>
      </c>
      <c r="O4">
        <v>2400</v>
      </c>
      <c r="Q4" t="inlineStr">
        <is>
          <t xml:space="preserve">Step 3: Labor % for each day and the week</t>
        </is>
      </c>
      <c r="R4">
        <f>SUM(J2:J5)/SUM(I2:I5)</f>
        <v>0.252744560838034</v>
      </c>
    </row>
    <row r="5">
      <c r="A5" s="5">
        <v>46329</v>
      </c>
      <c r="B5" t="inlineStr">
        <is>
          <t xml:space="preserve">Maya</t>
        </is>
      </c>
      <c r="C5">
        <v>6</v>
      </c>
      <c r="D5">
        <v>6</v>
      </c>
      <c r="E5">
        <v>17</v>
      </c>
      <c r="F5">
        <f>D5*E5</f>
        <v>102</v>
      </c>
      <c r="H5" s="5">
        <v>46331</v>
      </c>
      <c r="I5">
        <v>1710</v>
      </c>
      <c r="J5">
        <f>SUMIFS($F$2:$F$13,$A$2:$A$13,H5)*(1+$O$2)</f>
        <v>413.28</v>
      </c>
      <c r="K5">
        <f>J5/I5</f>
        <v>0.241684210526316</v>
      </c>
      <c r="L5">
        <f>I5/SUMIFS($D$2:$D$13,$A$2:$A$13,H5)</f>
        <v>81.4285714285714</v>
      </c>
      <c r="Q5" t="inlineStr">
        <is>
          <t xml:space="preserve">Scheduled vs actual labor</t>
        </is>
      </c>
      <c r="R5">
        <f>SUM(F2:F13)*(1+O2)-SUMPRODUCT(C2:C13,E2:E13)*(1+O2)</f>
        <v>50.6800000000001</v>
      </c>
    </row>
    <row r="6">
      <c r="A6" s="5">
        <v>46329</v>
      </c>
      <c r="B6" t="inlineStr">
        <is>
          <t xml:space="preserve">Jon</t>
        </is>
      </c>
      <c r="C6">
        <v>8</v>
      </c>
      <c r="D6">
        <v>8.5</v>
      </c>
      <c r="E6">
        <v>18</v>
      </c>
      <c r="F6">
        <f>D6*E6</f>
        <v>153</v>
      </c>
      <c r="Q6" t="inlineStr">
        <is>
          <t xml:space="preserve">Sales per labor hour</t>
        </is>
      </c>
      <c r="R6">
        <f>I2/SUMIFS($D$2:$D$13,$A$2:$A$13,H2)</f>
        <v>75.8974358974359</v>
      </c>
    </row>
    <row r="7">
      <c r="A7" s="5">
        <v>46329</v>
      </c>
      <c r="B7" t="inlineStr">
        <is>
          <t xml:space="preserve">Priya</t>
        </is>
      </c>
      <c r="C7">
        <v>5</v>
      </c>
      <c r="D7">
        <v>4.5</v>
      </c>
      <c r="E7">
        <v>16.5</v>
      </c>
      <c r="F7">
        <f>D7*E7</f>
        <v>74.25</v>
      </c>
      <c r="Q7" t="inlineStr">
        <is>
          <t xml:space="preserve">Turn a target % into a labor budget</t>
        </is>
      </c>
      <c r="R7">
        <f>O4*O3/(SUM(F2:F13)/SUM(D2:D13)*(1+O2))</f>
        <v>36.4985844364527</v>
      </c>
    </row>
    <row r="8">
      <c r="A8" s="5">
        <v>46330</v>
      </c>
      <c r="B8" t="inlineStr">
        <is>
          <t xml:space="preserve">Luis</t>
        </is>
      </c>
      <c r="C8">
        <v>8</v>
      </c>
      <c r="D8">
        <v>8</v>
      </c>
      <c r="E8">
        <v>19</v>
      </c>
      <c r="F8">
        <f>D8*E8</f>
        <v>152</v>
      </c>
    </row>
    <row r="9">
      <c r="A9" s="5">
        <v>46330</v>
      </c>
      <c r="B9" t="inlineStr">
        <is>
          <t xml:space="preserve">Jon</t>
        </is>
      </c>
      <c r="C9">
        <v>6</v>
      </c>
      <c r="D9">
        <v>6.5</v>
      </c>
      <c r="E9">
        <v>18</v>
      </c>
      <c r="F9">
        <f>D9*E9</f>
        <v>117</v>
      </c>
    </row>
    <row r="10">
      <c r="A10" s="5">
        <v>46330</v>
      </c>
      <c r="B10" t="inlineStr">
        <is>
          <t xml:space="preserve">Ana</t>
        </is>
      </c>
      <c r="C10">
        <v>5</v>
      </c>
      <c r="D10">
        <v>5.5</v>
      </c>
      <c r="E10">
        <v>16</v>
      </c>
      <c r="F10">
        <f>D10*E10</f>
        <v>88</v>
      </c>
    </row>
    <row r="11">
      <c r="A11" s="5">
        <v>46331</v>
      </c>
      <c r="B11" t="inlineStr">
        <is>
          <t xml:space="preserve">Maya</t>
        </is>
      </c>
      <c r="C11">
        <v>6</v>
      </c>
      <c r="D11">
        <v>6</v>
      </c>
      <c r="E11">
        <v>17</v>
      </c>
      <c r="F11">
        <f>D11*E11</f>
        <v>102</v>
      </c>
    </row>
    <row r="12">
      <c r="A12" s="5">
        <v>46331</v>
      </c>
      <c r="B12" t="inlineStr">
        <is>
          <t xml:space="preserve">Luis</t>
        </is>
      </c>
      <c r="C12">
        <v>8</v>
      </c>
      <c r="D12">
        <v>9</v>
      </c>
      <c r="E12">
        <v>19</v>
      </c>
      <c r="F12">
        <f>D12*E12</f>
        <v>171</v>
      </c>
    </row>
    <row r="13">
      <c r="A13" s="5">
        <v>46331</v>
      </c>
      <c r="B13" t="inlineStr">
        <is>
          <t xml:space="preserve">Ana</t>
        </is>
      </c>
      <c r="C13">
        <v>6</v>
      </c>
      <c r="D13">
        <v>6</v>
      </c>
      <c r="E13">
        <v>16</v>
      </c>
      <c r="F13">
        <f>D13*E13</f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calculate-labor-cost-percentage-in-excel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