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Line (Q3 2026)</t>
        </is>
      </c>
      <c r="B1" s="2" t="inlineStr">
        <is>
          <t xml:space="preserve">Type</t>
        </is>
      </c>
      <c r="C1" s="2" t="inlineStr">
        <is>
          <t xml:space="preserve">Amount</t>
        </is>
      </c>
      <c r="E1" s="2" t="inlineStr">
        <is>
          <t xml:space="preserve">Quarter</t>
        </is>
      </c>
      <c r="F1" s="2" t="inlineStr">
        <is>
          <t xml:space="preserve">EBIT</t>
        </is>
      </c>
      <c r="G1" s="2" t="inlineStr">
        <is>
          <t xml:space="preserve">Interest</t>
        </is>
      </c>
      <c r="H1" s="2" t="inlineStr">
        <is>
          <t xml:space="preserve">Coverage</t>
        </is>
      </c>
      <c r="J1" s="2" t="inlineStr">
        <is>
          <t xml:space="preserve">Setting</t>
        </is>
      </c>
      <c r="K1" s="2" t="inlineStr">
        <is>
          <t xml:space="preserve">Value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t="inlineStr">
        <is>
          <t xml:space="preserve">Product sales</t>
        </is>
      </c>
      <c r="B2" t="inlineStr">
        <is>
          <t xml:space="preserve">Revenue</t>
        </is>
      </c>
      <c r="C2">
        <v>486000</v>
      </c>
      <c r="E2" t="inlineStr">
        <is>
          <t xml:space="preserve">Q4 2025</t>
        </is>
      </c>
      <c r="F2">
        <v>71200</v>
      </c>
      <c r="G2">
        <v>16400</v>
      </c>
      <c r="H2">
        <f>F2/G2</f>
        <v>4.34146341463415</v>
      </c>
      <c r="J2" t="inlineStr">
        <is>
          <t xml:space="preserve">Loan balance</t>
        </is>
      </c>
      <c r="K2">
        <v>980000</v>
      </c>
      <c r="M2" t="inlineStr">
        <is>
          <t xml:space="preserve">Step 1: EBIT from a P&amp;L list with SUMIFS</t>
        </is>
      </c>
      <c r="N2">
        <f>SUMIFS(C2:C9,B2:B9,"Revenue")-SUMIFS(C2:C9,B2:B9,"Operating cost")-SUMIFS(C2:C9,B2:B9,"Depreciation")</f>
        <v>87000</v>
      </c>
    </row>
    <row r="3">
      <c r="A3" t="inlineStr">
        <is>
          <t xml:space="preserve">Service income</t>
        </is>
      </c>
      <c r="B3" t="inlineStr">
        <is>
          <t xml:space="preserve">Revenue</t>
        </is>
      </c>
      <c r="C3">
        <v>38500</v>
      </c>
      <c r="E3" t="inlineStr">
        <is>
          <t xml:space="preserve">Q1 2026</t>
        </is>
      </c>
      <c r="F3">
        <v>58900</v>
      </c>
      <c r="G3">
        <v>16800</v>
      </c>
      <c r="H3">
        <f>F3/G3</f>
        <v>3.50595238095238</v>
      </c>
      <c r="J3" t="inlineStr">
        <is>
          <t xml:space="preserve">Current rate</t>
        </is>
      </c>
      <c r="K3">
        <v>0.07</v>
      </c>
      <c r="M3" t="inlineStr">
        <is>
          <t xml:space="preserve">Step 2: Coverage = EBIT / interest</t>
        </is>
      </c>
      <c r="N3">
        <f>F5/G5</f>
        <v>5.07288629737609</v>
      </c>
    </row>
    <row r="4">
      <c r="A4" t="inlineStr">
        <is>
          <t xml:space="preserve">Cost of goods sold</t>
        </is>
      </c>
      <c r="B4" t="inlineStr">
        <is>
          <t xml:space="preserve">Operating cost</t>
        </is>
      </c>
      <c r="C4">
        <v>291600</v>
      </c>
      <c r="E4" t="inlineStr">
        <is>
          <t xml:space="preserve">Q2 2026</t>
        </is>
      </c>
      <c r="F4">
        <v>76300</v>
      </c>
      <c r="G4">
        <v>17150</v>
      </c>
      <c r="H4">
        <f>F4/G4</f>
        <v>4.44897959183673</v>
      </c>
      <c r="J4" t="inlineStr">
        <is>
          <t xml:space="preserve">What-if rate (yours)</t>
        </is>
      </c>
      <c r="K4">
        <v>0.09</v>
      </c>
      <c r="M4" t="inlineStr">
        <is>
          <t xml:space="preserve">A quarterly trend</t>
        </is>
      </c>
      <c r="N4">
        <f>SUM(F2:F5)/SUM(G2:G5)</f>
        <v>4.34666666666667</v>
      </c>
    </row>
    <row r="5">
      <c r="A5" t="inlineStr">
        <is>
          <t xml:space="preserve">Wages</t>
        </is>
      </c>
      <c r="B5" t="inlineStr">
        <is>
          <t xml:space="preserve">Operating cost</t>
        </is>
      </c>
      <c r="C5">
        <v>96400</v>
      </c>
      <c r="E5" t="inlineStr">
        <is>
          <t xml:space="preserve">Q3 2026</t>
        </is>
      </c>
      <c r="F5">
        <f>SUMIFS(C2:C9,B2:B9,"Revenue")-SUMIFS(C2:C9,B2:B9,"Operating cost")-SUMIFS(C2:C9,B2:B9,"Depreciation")</f>
        <v>87000</v>
      </c>
      <c r="G5">
        <f>SUMIFS(C2:C9,B2:B9,"Interest")</f>
        <v>17150</v>
      </c>
      <c r="H5">
        <f>F5/G5</f>
        <v>5.07288629737609</v>
      </c>
      <c r="J5" t="inlineStr">
        <is>
          <t xml:space="preserve">Minimum coverage to test (yours)</t>
        </is>
      </c>
      <c r="K5">
        <v>2</v>
      </c>
      <c r="M5" t="inlineStr">
        <is>
          <t xml:space="preserve">What a higher rate does</t>
        </is>
      </c>
      <c r="N5">
        <f>F5/(K2*K4/4)</f>
        <v>3.94557823129252</v>
      </c>
    </row>
    <row r="6">
      <c r="A6" t="inlineStr">
        <is>
          <t xml:space="preserve">Rent</t>
        </is>
      </c>
      <c r="B6" t="inlineStr">
        <is>
          <t xml:space="preserve">Operating cost</t>
        </is>
      </c>
      <c r="C6">
        <v>18000</v>
      </c>
      <c r="M6" t="inlineStr">
        <is>
          <t xml:space="preserve">The EBITDA version</t>
        </is>
      </c>
      <c r="N6">
        <f>(SUMIFS(C2:C9,B2:B9,"Revenue")-SUMIFS(C2:C9,B2:B9,"Operating cost"))/G5</f>
        <v>5.64431486880467</v>
      </c>
    </row>
    <row r="7">
      <c r="A7" t="inlineStr">
        <is>
          <t xml:space="preserve">Other operating costs</t>
        </is>
      </c>
      <c r="B7" t="inlineStr">
        <is>
          <t xml:space="preserve">Operating cost</t>
        </is>
      </c>
      <c r="C7">
        <v>21700</v>
      </c>
    </row>
    <row r="8">
      <c r="A8" t="inlineStr">
        <is>
          <t xml:space="preserve">Depreciation</t>
        </is>
      </c>
      <c r="B8" t="inlineStr">
        <is>
          <t xml:space="preserve">Depreciation</t>
        </is>
      </c>
      <c r="C8">
        <v>9800</v>
      </c>
    </row>
    <row r="9">
      <c r="A9" t="inlineStr">
        <is>
          <t xml:space="preserve">Loan interest</t>
        </is>
      </c>
      <c r="B9" t="inlineStr">
        <is>
          <t xml:space="preserve">Interest</t>
        </is>
      </c>
      <c r="C9">
        <v>17150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calculate-interest-coverage-ratio-in-excel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