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6" max="16" width="42.7" customWidth="1"/>
    <col min="17" max="17" width="18.7" customWidth="1"/>
  </cols>
  <sheetData>
    <row r="1">
      <c r="A1" s="2" t="inlineStr">
        <is>
          <t xml:space="preserve">Category</t>
        </is>
      </c>
      <c r="B1" s="2" t="inlineStr">
        <is>
          <t xml:space="preserve">Net sales</t>
        </is>
      </c>
      <c r="C1" s="2" t="inlineStr">
        <is>
          <t xml:space="preserve">COGS</t>
        </is>
      </c>
      <c r="D1" s="2" t="inlineStr">
        <is>
          <t xml:space="preserve">Inventory at cost, Jan 1</t>
        </is>
      </c>
      <c r="E1" s="2" t="inlineStr">
        <is>
          <t xml:space="preserve">Inventory at cost, Dec 31</t>
        </is>
      </c>
      <c r="F1" s="2" t="inlineStr">
        <is>
          <t xml:space="preserve">Gross margin</t>
        </is>
      </c>
      <c r="G1" s="2" t="inlineStr">
        <is>
          <t xml:space="preserve">Average inventory</t>
        </is>
      </c>
      <c r="H1" s="2" t="inlineStr">
        <is>
          <t xml:space="preserve">GMROI</t>
        </is>
      </c>
      <c r="J1" s="2" t="inlineStr">
        <is>
          <t xml:space="preserve">Jackets month end</t>
        </is>
      </c>
      <c r="K1" s="2" t="inlineStr">
        <is>
          <t xml:space="preserve">Inventory at cost</t>
        </is>
      </c>
      <c r="M1" s="2" t="inlineStr">
        <is>
          <t xml:space="preserve">Setting</t>
        </is>
      </c>
      <c r="N1" s="2" t="inlineStr">
        <is>
          <t xml:space="preserve">Value</t>
        </is>
      </c>
      <c r="P1" s="2" t="inlineStr">
        <is>
          <t xml:space="preserve">Example</t>
        </is>
      </c>
      <c r="Q1" s="2" t="inlineStr">
        <is>
          <t xml:space="preserve">Formula result</t>
        </is>
      </c>
    </row>
    <row r="2">
      <c r="A2" t="inlineStr">
        <is>
          <t xml:space="preserve">Footwear</t>
        </is>
      </c>
      <c r="B2">
        <v>412000</v>
      </c>
      <c r="C2">
        <v>247200</v>
      </c>
      <c r="D2">
        <v>98000</v>
      </c>
      <c r="E2">
        <v>112000</v>
      </c>
      <c r="F2">
        <f>B2-C2</f>
        <v>164800</v>
      </c>
      <c r="G2">
        <f>(D2+E2)/2</f>
        <v>105000</v>
      </c>
      <c r="H2">
        <f>F2/G2</f>
        <v>1.56952380952381</v>
      </c>
      <c r="J2" s="5">
        <v>46022</v>
      </c>
      <c r="K2">
        <v>121000</v>
      </c>
      <c r="M2" t="inlineStr">
        <is>
          <t xml:space="preserve">Bikes stock cut (what-if)</t>
        </is>
      </c>
      <c r="N2">
        <v>0.2</v>
      </c>
      <c r="P2" t="inlineStr">
        <is>
          <t xml:space="preserve">Step 1: Gross margin dollars for each category</t>
        </is>
      </c>
      <c r="Q2">
        <f>B2-C2</f>
        <v>164800</v>
      </c>
    </row>
    <row r="3">
      <c r="A3" t="inlineStr">
        <is>
          <t xml:space="preserve">Jackets</t>
        </is>
      </c>
      <c r="B3">
        <v>356000</v>
      </c>
      <c r="C3">
        <v>199400</v>
      </c>
      <c r="D3">
        <v>121000</v>
      </c>
      <c r="E3">
        <v>133000</v>
      </c>
      <c r="F3">
        <f>B3-C3</f>
        <v>156600</v>
      </c>
      <c r="G3">
        <f>(D3+E3)/2</f>
        <v>127000</v>
      </c>
      <c r="H3">
        <f>F3/G3</f>
        <v>1.23307086614173</v>
      </c>
      <c r="J3" s="5">
        <v>46053</v>
      </c>
      <c r="K3">
        <v>140000</v>
      </c>
      <c r="P3" t="inlineStr">
        <is>
          <t xml:space="preserve">Step 2: Average inventory at cost</t>
        </is>
      </c>
      <c r="Q3">
        <f>(D2+E2)/2</f>
        <v>105000</v>
      </c>
    </row>
    <row r="4">
      <c r="A4" t="inlineStr">
        <is>
          <t xml:space="preserve">Camping</t>
        </is>
      </c>
      <c r="B4">
        <v>228000</v>
      </c>
      <c r="C4">
        <v>141400</v>
      </c>
      <c r="D4">
        <v>64000</v>
      </c>
      <c r="E4">
        <v>70000</v>
      </c>
      <c r="F4">
        <f>B4-C4</f>
        <v>86600</v>
      </c>
      <c r="G4">
        <f>(D4+E4)/2</f>
        <v>67000</v>
      </c>
      <c r="H4">
        <f>F4/G4</f>
        <v>1.29253731343284</v>
      </c>
      <c r="J4" s="5">
        <v>46081</v>
      </c>
      <c r="K4">
        <v>135000</v>
      </c>
      <c r="P4" t="inlineStr">
        <is>
          <t xml:space="preserve">Step 3: GMROI for every category</t>
        </is>
      </c>
      <c r="Q4">
        <f>F2/G2</f>
        <v>1.56952380952381</v>
      </c>
    </row>
    <row r="5">
      <c r="A5" t="inlineStr">
        <is>
          <t xml:space="preserve">Accessories</t>
        </is>
      </c>
      <c r="B5">
        <v>96000</v>
      </c>
      <c r="C5">
        <v>43200</v>
      </c>
      <c r="D5">
        <v>15500</v>
      </c>
      <c r="E5">
        <v>18500</v>
      </c>
      <c r="F5">
        <f>B5-C5</f>
        <v>52800</v>
      </c>
      <c r="G5">
        <f>(D5+E5)/2</f>
        <v>17000</v>
      </c>
      <c r="H5">
        <f>F5/G5</f>
        <v>3.10588235294118</v>
      </c>
      <c r="J5" s="5">
        <v>46112</v>
      </c>
      <c r="K5">
        <v>118000</v>
      </c>
      <c r="P5" t="inlineStr">
        <is>
          <t xml:space="preserve">Seasonal stock: use the monthly average</t>
        </is>
      </c>
      <c r="Q5">
        <f>F3/AVERAGE(K2:K14)</f>
        <v>1.12849223946785</v>
      </c>
    </row>
    <row r="6">
      <c r="A6" t="inlineStr">
        <is>
          <t xml:space="preserve">Bikes</t>
        </is>
      </c>
      <c r="B6">
        <v>310000</v>
      </c>
      <c r="C6">
        <v>232500</v>
      </c>
      <c r="D6">
        <v>140000</v>
      </c>
      <c r="E6">
        <v>154000</v>
      </c>
      <c r="F6">
        <f>B6-C6</f>
        <v>77500</v>
      </c>
      <c r="G6">
        <f>(D6+E6)/2</f>
        <v>147000</v>
      </c>
      <c r="H6">
        <f>F6/G6</f>
        <v>0.527210884353742</v>
      </c>
      <c r="J6" s="5">
        <v>46142</v>
      </c>
      <c r="K6">
        <v>102000</v>
      </c>
      <c r="P6" t="inlineStr">
        <is>
          <t xml:space="preserve">GMROI = margin % x sales-to-stock, and a what-if</t>
        </is>
      </c>
      <c r="Q6">
        <f>F6/(G6*(1-N2))</f>
        <v>0.659013605442177</v>
      </c>
    </row>
    <row r="7">
      <c r="J7" s="5">
        <v>46173</v>
      </c>
      <c r="K7">
        <v>96000</v>
      </c>
    </row>
    <row r="8">
      <c r="J8" s="5">
        <v>46203</v>
      </c>
      <c r="K8">
        <v>104000</v>
      </c>
    </row>
    <row r="9">
      <c r="J9" s="5">
        <v>46234</v>
      </c>
      <c r="K9">
        <v>128000</v>
      </c>
    </row>
    <row r="10">
      <c r="J10" s="5">
        <v>46265</v>
      </c>
      <c r="K10">
        <v>162000</v>
      </c>
    </row>
    <row r="11">
      <c r="J11" s="5">
        <v>46295</v>
      </c>
      <c r="K11">
        <v>188000</v>
      </c>
    </row>
    <row r="12">
      <c r="J12" s="5">
        <v>46326</v>
      </c>
      <c r="K12">
        <v>201000</v>
      </c>
    </row>
    <row r="13">
      <c r="J13" s="5">
        <v>46356</v>
      </c>
      <c r="K13">
        <v>176000</v>
      </c>
    </row>
    <row r="14">
      <c r="J14" s="5">
        <v>46387</v>
      </c>
      <c r="K14">
        <v>133000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calculate-gmroi-in-excel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