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4" max="14" width="42.7" customWidth="1"/>
    <col min="15" max="15" width="18.7" customWidth="1"/>
  </cols>
  <sheetData>
    <row r="1">
      <c r="A1" s="2" t="inlineStr">
        <is>
          <t xml:space="preserve">Date</t>
        </is>
      </c>
      <c r="B1" s="2" t="inlineStr">
        <is>
          <t xml:space="preserve">Purpose</t>
        </is>
      </c>
      <c r="C1" s="2" t="inlineStr">
        <is>
          <t xml:space="preserve">Odometer start</t>
        </is>
      </c>
      <c r="D1" s="2" t="inlineStr">
        <is>
          <t xml:space="preserve">Odometer end</t>
        </is>
      </c>
      <c r="E1" s="2" t="inlineStr">
        <is>
          <t xml:space="preserve">Miles</t>
        </is>
      </c>
      <c r="G1" s="2" t="inlineStr">
        <is>
          <t xml:space="preserve">Setting</t>
        </is>
      </c>
      <c r="H1" s="2" t="inlineStr">
        <is>
          <t xml:space="preserve">Value</t>
        </is>
      </c>
      <c r="J1" s="2" t="inlineStr">
        <is>
          <t xml:space="preserve">Fill-up date</t>
        </is>
      </c>
      <c r="K1" s="2" t="inlineStr">
        <is>
          <t xml:space="preserve">Odometer</t>
        </is>
      </c>
      <c r="L1" s="2" t="inlineStr">
        <is>
          <t xml:space="preserve">Gallons</t>
        </is>
      </c>
      <c r="N1" s="2" t="inlineStr">
        <is>
          <t xml:space="preserve">Example</t>
        </is>
      </c>
      <c r="O1" s="2" t="inlineStr">
        <is>
          <t xml:space="preserve">Formula result</t>
        </is>
      </c>
    </row>
    <row r="2">
      <c r="A2" s="5">
        <v>46297</v>
      </c>
      <c r="B2" t="inlineStr">
        <is>
          <t xml:space="preserve">Work</t>
        </is>
      </c>
      <c r="C2">
        <v>48210</v>
      </c>
      <c r="D2">
        <v>48262</v>
      </c>
      <c r="E2">
        <f>D2-C2</f>
        <v>52</v>
      </c>
      <c r="G2" t="inlineStr">
        <is>
          <t xml:space="preserve">Fuel price per gallon (enter yours)</t>
        </is>
      </c>
      <c r="H2">
        <v>3.29</v>
      </c>
      <c r="J2" s="5">
        <v>46293</v>
      </c>
      <c r="K2">
        <v>48105</v>
      </c>
      <c r="L2">
        <v>10.8</v>
      </c>
      <c r="N2" t="inlineStr">
        <is>
          <t xml:space="preserve">Step 1: A trip log from odometer readings</t>
        </is>
      </c>
      <c r="O2" t="str">
        <f>IF(C7&lt;&gt;D6,"Gap of "&amp;C7-D6&amp;" miles","")</f>
        <v>Gap of 27 miles</v>
      </c>
    </row>
    <row r="3">
      <c r="A3" s="5">
        <v>46299</v>
      </c>
      <c r="B3" t="inlineStr">
        <is>
          <t xml:space="preserve">Personal</t>
        </is>
      </c>
      <c r="C3">
        <v>48262</v>
      </c>
      <c r="D3">
        <v>48301</v>
      </c>
      <c r="E3">
        <f>D3-C3</f>
        <v>39</v>
      </c>
      <c r="G3" t="inlineStr">
        <is>
          <t xml:space="preserve">Car MPG (enter yours)</t>
        </is>
      </c>
      <c r="H3">
        <v>31</v>
      </c>
      <c r="J3" s="5">
        <v>46307</v>
      </c>
      <c r="K3">
        <v>48466</v>
      </c>
      <c r="L3">
        <v>11.6</v>
      </c>
      <c r="N3" t="inlineStr">
        <is>
          <t xml:space="preserve">Step 2: Fuel cost per trip and cost per mile</t>
        </is>
      </c>
      <c r="O3">
        <f>ROUND(E4/$H$3*$H$2,2)</f>
        <v>15.49</v>
      </c>
    </row>
    <row r="4">
      <c r="A4" s="5">
        <v>46304</v>
      </c>
      <c r="B4" t="inlineStr">
        <is>
          <t xml:space="preserve">Work</t>
        </is>
      </c>
      <c r="C4">
        <v>48301</v>
      </c>
      <c r="D4">
        <v>48447</v>
      </c>
      <c r="E4">
        <f>D4-C4</f>
        <v>146</v>
      </c>
      <c r="G4" t="inlineStr">
        <is>
          <t xml:space="preserve">Rate per work mile (your employer's)</t>
        </is>
      </c>
      <c r="H4">
        <v>0.5</v>
      </c>
      <c r="J4" s="5">
        <v>46324</v>
      </c>
      <c r="K4">
        <v>48740</v>
      </c>
      <c r="L4">
        <v>9.1</v>
      </c>
      <c r="N4" t="inlineStr">
        <is>
          <t xml:space="preserve">Step 3: Totals by month and by purpose</t>
        </is>
      </c>
      <c r="O4">
        <f>SUMIFS(E2:E9,A2:A9,"&gt;="&amp;DATE(2026,10,1),A2:A9,"&lt;"&amp;DATE(2026,11,1),B2:B9,"Work")</f>
        <v>321</v>
      </c>
    </row>
    <row r="5">
      <c r="A5" s="5">
        <v>46310</v>
      </c>
      <c r="B5" t="inlineStr">
        <is>
          <t xml:space="preserve">Work</t>
        </is>
      </c>
      <c r="C5">
        <v>48447</v>
      </c>
      <c r="D5">
        <v>48493</v>
      </c>
      <c r="E5">
        <f>D5-C5</f>
        <v>46</v>
      </c>
      <c r="N5" t="inlineStr">
        <is>
          <t xml:space="preserve">Step 4: Your real MPG from fill-ups</t>
        </is>
      </c>
      <c r="O5">
        <f>ROUND((K3-K2)/L3,1)</f>
        <v>31.1</v>
      </c>
    </row>
    <row r="6">
      <c r="A6" s="5">
        <v>46313</v>
      </c>
      <c r="B6" t="inlineStr">
        <is>
          <t xml:space="preserve">Personal</t>
        </is>
      </c>
      <c r="C6">
        <v>48493</v>
      </c>
      <c r="D6">
        <v>48608</v>
      </c>
      <c r="E6">
        <f>D6-C6</f>
        <v>115</v>
      </c>
      <c r="N6" t="inlineStr">
        <is>
          <t xml:space="preserve">Kilometres and litres instead</t>
        </is>
      </c>
      <c r="O6">
        <f>ROUND(235.215/H3,1)</f>
        <v>7.6</v>
      </c>
    </row>
    <row r="7">
      <c r="A7" s="5">
        <v>46322</v>
      </c>
      <c r="B7" t="inlineStr">
        <is>
          <t xml:space="preserve">Work</t>
        </is>
      </c>
      <c r="C7">
        <v>48635</v>
      </c>
      <c r="D7">
        <v>48712</v>
      </c>
      <c r="E7">
        <f>D7-C7</f>
        <v>77</v>
      </c>
    </row>
    <row r="8">
      <c r="A8" s="5">
        <v>46329</v>
      </c>
      <c r="B8" t="inlineStr">
        <is>
          <t xml:space="preserve">Work</t>
        </is>
      </c>
      <c r="C8">
        <v>48712</v>
      </c>
      <c r="D8">
        <v>48780</v>
      </c>
      <c r="E8">
        <f>D8-C8</f>
        <v>68</v>
      </c>
    </row>
    <row r="9">
      <c r="A9" s="5">
        <v>46332</v>
      </c>
      <c r="B9" t="inlineStr">
        <is>
          <t xml:space="preserve">Personal</t>
        </is>
      </c>
      <c r="C9">
        <v>48780</v>
      </c>
      <c r="D9">
        <v>48821</v>
      </c>
      <c r="E9">
        <f>D9-C9</f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calculate-fuel-cost-and-mileage-in-excel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