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Property</t>
        </is>
      </c>
      <c r="B1" s="2" t="inlineStr">
        <is>
          <t xml:space="preserve">Monthly rent</t>
        </is>
      </c>
      <c r="C1" s="2" t="inlineStr">
        <is>
          <t xml:space="preserve">Vacancy %</t>
        </is>
      </c>
      <c r="D1" s="2" t="inlineStr">
        <is>
          <t xml:space="preserve">Monthly expenses</t>
        </is>
      </c>
      <c r="E1" s="2" t="inlineStr">
        <is>
          <t xml:space="preserve">Loan amount</t>
        </is>
      </c>
      <c r="F1" s="2" t="inlineStr">
        <is>
          <t xml:space="preserve">Yearly NOI</t>
        </is>
      </c>
      <c r="G1" s="2" t="inlineStr">
        <is>
          <t xml:space="preserve">Yearly debt service</t>
        </is>
      </c>
      <c r="H1" s="2" t="inlineStr">
        <is>
          <t xml:space="preserve">DSCR</t>
        </is>
      </c>
      <c r="I1" s="2" t="inlineStr">
        <is>
          <t xml:space="preserve">Check</t>
        </is>
      </c>
      <c r="K1" s="2" t="inlineStr">
        <is>
          <t xml:space="preserve">Setting</t>
        </is>
      </c>
      <c r="L1" s="2" t="inlineStr">
        <is>
          <t xml:space="preserve">Value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t="inlineStr">
        <is>
          <t xml:space="preserve">Oak St duplex</t>
        </is>
      </c>
      <c r="B2">
        <v>2900</v>
      </c>
      <c r="C2">
        <v>0.05</v>
      </c>
      <c r="D2">
        <v>980</v>
      </c>
      <c r="E2">
        <v>200000</v>
      </c>
      <c r="F2">
        <f>B2*12*(1-C2)-D2*12</f>
        <v>21300</v>
      </c>
      <c r="G2">
        <f>-PMT($L$2/12,$L$3*12,E2)*12</f>
        <v>15169.6325638312</v>
      </c>
      <c r="H2">
        <f>F2/G2</f>
        <v>1.40412102339152</v>
      </c>
      <c r="I2" t="str">
        <f>IF(H2&gt;=$L$4,"OK","Below minimum")</f>
        <v>OK</v>
      </c>
      <c r="K2" t="inlineStr">
        <is>
          <t xml:space="preserve">Interest rate</t>
        </is>
      </c>
      <c r="L2">
        <v>0.065</v>
      </c>
      <c r="N2" t="inlineStr">
        <is>
          <t xml:space="preserve">Step 1: NOI for each property</t>
        </is>
      </c>
      <c r="O2">
        <f>B2*12*(1-C2)-D2*12</f>
        <v>21300</v>
      </c>
    </row>
    <row r="3">
      <c r="A3" t="inlineStr">
        <is>
          <t xml:space="preserve">Elm Ave house</t>
        </is>
      </c>
      <c r="B3">
        <v>2100</v>
      </c>
      <c r="C3">
        <v>0.05</v>
      </c>
      <c r="D3">
        <v>720</v>
      </c>
      <c r="E3">
        <v>212000</v>
      </c>
      <c r="F3">
        <f>B3*12*(1-C3)-D3*12</f>
        <v>15300</v>
      </c>
      <c r="G3">
        <f>-PMT($L$2/12,$L$3*12,E3)*12</f>
        <v>16079.810517661</v>
      </c>
      <c r="H3">
        <f>F3/G3</f>
        <v>0.951503749574378</v>
      </c>
      <c r="I3" t="str">
        <f>IF(H3&gt;=$L$4,"OK","Below minimum")</f>
        <v>Below minimum</v>
      </c>
      <c r="K3" t="inlineStr">
        <is>
          <t xml:space="preserve">Years</t>
        </is>
      </c>
      <c r="L3">
        <v>30</v>
      </c>
      <c r="N3" t="inlineStr">
        <is>
          <t xml:space="preserve">Step 2: Yearly debt service with PMT</t>
        </is>
      </c>
      <c r="O3">
        <f>-PMT($L$2/12,$L$3*12,E2)*12</f>
        <v>15169.6325638312</v>
      </c>
    </row>
    <row r="4">
      <c r="A4" t="inlineStr">
        <is>
          <t xml:space="preserve">Pine Rd triplex</t>
        </is>
      </c>
      <c r="B4">
        <v>3900</v>
      </c>
      <c r="C4">
        <v>0.07</v>
      </c>
      <c r="D4">
        <v>1360</v>
      </c>
      <c r="E4">
        <v>275000</v>
      </c>
      <c r="F4">
        <f>B4*12*(1-C4)-D4*12</f>
        <v>27204</v>
      </c>
      <c r="G4">
        <f>-PMT($L$2/12,$L$3*12,E4)*12</f>
        <v>20858.2447752679</v>
      </c>
      <c r="H4">
        <f>F4/G4</f>
        <v>1.30423246505653</v>
      </c>
      <c r="I4" t="str">
        <f>IF(H4&gt;=$L$4,"OK","Below minimum")</f>
        <v>OK</v>
      </c>
      <c r="K4" t="inlineStr">
        <is>
          <t xml:space="preserve">Minimum DSCR (yours)</t>
        </is>
      </c>
      <c r="L4">
        <v>1.25</v>
      </c>
      <c r="N4" t="inlineStr">
        <is>
          <t xml:space="preserve">Step 3: DSCR for every property</t>
        </is>
      </c>
      <c r="O4">
        <f>F2/G2</f>
        <v>1.40412102339152</v>
      </c>
    </row>
    <row r="5">
      <c r="A5" t="inlineStr">
        <is>
          <t xml:space="preserve">Birch Ct condo</t>
        </is>
      </c>
      <c r="B5">
        <v>1650</v>
      </c>
      <c r="C5">
        <v>0.04</v>
      </c>
      <c r="D5">
        <v>610</v>
      </c>
      <c r="E5">
        <v>115000</v>
      </c>
      <c r="F5">
        <f>B5*12*(1-C5)-D5*12</f>
        <v>11688</v>
      </c>
      <c r="G5">
        <f>-PMT($L$2/12,$L$3*12,E5)*12</f>
        <v>8722.53872420292</v>
      </c>
      <c r="H5">
        <f>F5/G5</f>
        <v>1.33997685416617</v>
      </c>
      <c r="I5" t="str">
        <f>IF(H5&gt;=$L$4,"OK","Below minimum")</f>
        <v>OK</v>
      </c>
      <c r="N5" t="inlineStr">
        <is>
          <t xml:space="preserve">The largest loan a minimum DSCR allows</t>
        </is>
      </c>
      <c r="O5">
        <f>PV($L$2/12,$L$3*12,-F2/$L$4/12)</f>
        <v>224659.363742644</v>
      </c>
    </row>
    <row r="6">
      <c r="A6" t="inlineStr">
        <is>
          <t xml:space="preserve">Cedar Ln fourplex</t>
        </is>
      </c>
      <c r="B6">
        <v>5200</v>
      </c>
      <c r="C6">
        <v>0.08</v>
      </c>
      <c r="D6">
        <v>1900</v>
      </c>
      <c r="E6">
        <v>380000</v>
      </c>
      <c r="F6">
        <f>B6*12*(1-C6)-D6*12</f>
        <v>34608</v>
      </c>
      <c r="G6">
        <f>-PMT($L$2/12,$L$3*12,E6)*12</f>
        <v>28822.3018712792</v>
      </c>
      <c r="H6">
        <f>F6/G6</f>
        <v>1.200736851434</v>
      </c>
      <c r="I6" t="str">
        <f>IF(H6&gt;=$L$4,"OK","Below minimum")</f>
        <v>Below minimum</v>
      </c>
      <c r="N6" t="inlineStr">
        <is>
          <t xml:space="preserve">What a higher rate does</t>
        </is>
      </c>
      <c r="O6">
        <f>F2/(-PMT(0.075/12,360,E2)*12)</f>
        <v>1.26928144245309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calculate-debt-service-coverage-ratio-in-excel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