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3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2" max="12" width="42.7" customWidth="1"/>
    <col min="13" max="13" width="18.7" customWidth="1"/>
  </cols>
  <sheetData>
    <row r="1">
      <c r="A1" s="2" t="inlineStr">
        <is>
          <t xml:space="preserve">Bill</t>
        </is>
      </c>
      <c r="B1" s="2" t="inlineStr">
        <is>
          <t xml:space="preserve">Supplier</t>
        </is>
      </c>
      <c r="C1" s="2" t="inlineStr">
        <is>
          <t xml:space="preserve">Bill date</t>
        </is>
      </c>
      <c r="D1" s="2" t="inlineStr">
        <is>
          <t xml:space="preserve">Amount</t>
        </is>
      </c>
      <c r="E1" s="2" t="inlineStr">
        <is>
          <t xml:space="preserve">Due date</t>
        </is>
      </c>
      <c r="F1" s="2" t="inlineStr">
        <is>
          <t xml:space="preserve">Paid on</t>
        </is>
      </c>
      <c r="I1" s="2" t="inlineStr">
        <is>
          <t xml:space="preserve">Setting</t>
        </is>
      </c>
      <c r="J1" s="2" t="inlineStr">
        <is>
          <t xml:space="preserve">Value</t>
        </is>
      </c>
      <c r="L1" s="2" t="inlineStr">
        <is>
          <t xml:space="preserve">Example</t>
        </is>
      </c>
      <c r="M1" s="2" t="inlineStr">
        <is>
          <t xml:space="preserve">Formula result</t>
        </is>
      </c>
    </row>
    <row r="2">
      <c r="A2" t="inlineStr">
        <is>
          <t xml:space="preserve">B-201</t>
        </is>
      </c>
      <c r="B2" t="inlineStr">
        <is>
          <t xml:space="preserve">Millbrook Paper</t>
        </is>
      </c>
      <c r="C2" s="5">
        <v>46237</v>
      </c>
      <c r="D2">
        <v>1850</v>
      </c>
      <c r="E2" s="5">
        <v>46267</v>
      </c>
      <c r="F2" s="5">
        <v>46263</v>
      </c>
      <c r="I2" t="inlineStr">
        <is>
          <t xml:space="preserve">Period start</t>
        </is>
      </c>
      <c r="J2" s="5">
        <v>46235</v>
      </c>
      <c r="L2" t="inlineStr">
        <is>
          <t xml:space="preserve">Step 1: Purchases in the period</t>
        </is>
      </c>
      <c r="M2">
        <f>SUMIFS(D2:D13,C2:C13,"&gt;="&amp;J2,C2:C13,"&lt;="&amp;J3)</f>
        <v>23140</v>
      </c>
    </row>
    <row r="3">
      <c r="A3" t="inlineStr">
        <is>
          <t xml:space="preserve">B-202</t>
        </is>
      </c>
      <c r="B3" t="inlineStr">
        <is>
          <t xml:space="preserve">Coastline Freight</t>
        </is>
      </c>
      <c r="C3" s="5">
        <v>46245</v>
      </c>
      <c r="D3">
        <v>960</v>
      </c>
      <c r="E3" s="5">
        <v>46260</v>
      </c>
      <c r="F3" s="5">
        <v>46259</v>
      </c>
      <c r="I3" t="inlineStr">
        <is>
          <t xml:space="preserve">Period end</t>
        </is>
      </c>
      <c r="J3" s="5">
        <v>46326</v>
      </c>
      <c r="L3" t="inlineStr">
        <is>
          <t xml:space="preserve">Step 2: Unpaid bills at period end, then DPO</t>
        </is>
      </c>
      <c r="M3">
        <f>SUMIFS(D2:D13,F2:F13,"")/SUMIFS(D2:D13,C2:C13,"&gt;="&amp;J2,C2:C13,"&lt;="&amp;J3)*(J3-J2+1)</f>
        <v>50.4926534140017</v>
      </c>
    </row>
    <row r="4">
      <c r="A4" t="inlineStr">
        <is>
          <t xml:space="preserve">B-203</t>
        </is>
      </c>
      <c r="B4" t="inlineStr">
        <is>
          <t xml:space="preserve">Apex Supplies</t>
        </is>
      </c>
      <c r="C4" s="5">
        <v>46253</v>
      </c>
      <c r="D4">
        <v>3200</v>
      </c>
      <c r="E4" s="5">
        <v>46283</v>
      </c>
      <c r="F4" s="5">
        <v>46290</v>
      </c>
      <c r="I4" t="inlineStr">
        <is>
          <t xml:space="preserve">DSO from your receivables</t>
        </is>
      </c>
      <c r="J4">
        <v>61</v>
      </c>
      <c r="L4" t="inlineStr">
        <is>
          <t xml:space="preserve">DPO next to DSO: the cash gap</t>
        </is>
      </c>
      <c r="M4">
        <f>J4-SUMIFS(D2:D13,F2:F13,"")/SUMIFS(D2:D13,C2:C13,"&gt;="&amp;J2,C2:C13,"&lt;="&amp;J3)*(J3-J2+1)</f>
        <v>10.5073465859983</v>
      </c>
    </row>
    <row r="5">
      <c r="A5" t="inlineStr">
        <is>
          <t xml:space="preserve">B-204</t>
        </is>
      </c>
      <c r="B5" t="inlineStr">
        <is>
          <t xml:space="preserve">Millbrook Paper</t>
        </is>
      </c>
      <c r="C5" s="5">
        <v>46267</v>
      </c>
      <c r="D5">
        <v>2100</v>
      </c>
      <c r="E5" s="5">
        <v>46297</v>
      </c>
      <c r="F5" s="5">
        <v>46296</v>
      </c>
      <c r="I5" t="inlineStr">
        <is>
          <t xml:space="preserve">Discount % (2/10 net 30)</t>
        </is>
      </c>
      <c r="J5">
        <v>0.02</v>
      </c>
      <c r="L5" t="inlineStr">
        <is>
          <t xml:space="preserve">Bills due this week and next</t>
        </is>
      </c>
      <c r="M5">
        <f>SUMIFS(D2:D13,F2:F13,"",E2:E13,"&gt;"&amp;J3,E2:E13,"&lt;="&amp;J3+7)</f>
        <v>1980</v>
      </c>
    </row>
    <row r="6">
      <c r="A6" t="inlineStr">
        <is>
          <t xml:space="preserve">B-205</t>
        </is>
      </c>
      <c r="B6" t="inlineStr">
        <is>
          <t xml:space="preserve">Tri-County Print</t>
        </is>
      </c>
      <c r="C6" s="5">
        <v>46275</v>
      </c>
      <c r="D6">
        <v>1450</v>
      </c>
      <c r="E6" s="5">
        <v>46305</v>
      </c>
      <c r="F6" s="5">
        <v>46311</v>
      </c>
      <c r="I6" t="inlineStr">
        <is>
          <t xml:space="preserve">Discount days</t>
        </is>
      </c>
      <c r="J6">
        <v>10</v>
      </c>
      <c r="L6" t="inlineStr">
        <is>
          <t xml:space="preserve">What a skipped early-payment discount costs</t>
        </is>
      </c>
      <c r="M6">
        <f>J5/(1-J5)*365/(J7-J6)</f>
        <v>0.372448979591837</v>
      </c>
    </row>
    <row r="7">
      <c r="A7" t="inlineStr">
        <is>
          <t xml:space="preserve">B-206</t>
        </is>
      </c>
      <c r="B7" t="inlineStr">
        <is>
          <t xml:space="preserve">Apex Supplies</t>
        </is>
      </c>
      <c r="C7" s="5">
        <v>46287</v>
      </c>
      <c r="D7">
        <v>2750</v>
      </c>
      <c r="E7" s="5">
        <v>46317</v>
      </c>
      <c r="I7" t="inlineStr">
        <is>
          <t xml:space="preserve">Net days</t>
        </is>
      </c>
      <c r="J7">
        <v>30</v>
      </c>
    </row>
    <row r="8">
      <c r="A8" t="inlineStr">
        <is>
          <t xml:space="preserve">B-207</t>
        </is>
      </c>
      <c r="B8" t="inlineStr">
        <is>
          <t xml:space="preserve">Coastline Freight</t>
        </is>
      </c>
      <c r="C8" s="5">
        <v>46294</v>
      </c>
      <c r="D8">
        <v>880</v>
      </c>
      <c r="E8" s="5">
        <v>46309</v>
      </c>
      <c r="F8" s="5">
        <v>46309</v>
      </c>
    </row>
    <row r="9">
      <c r="A9" t="inlineStr">
        <is>
          <t xml:space="preserve">B-208</t>
        </is>
      </c>
      <c r="B9" t="inlineStr">
        <is>
          <t xml:space="preserve">Millbrook Paper</t>
        </is>
      </c>
      <c r="C9" s="5">
        <v>46300</v>
      </c>
      <c r="D9">
        <v>1980</v>
      </c>
      <c r="E9" s="5">
        <v>46330</v>
      </c>
    </row>
    <row r="10">
      <c r="A10" t="inlineStr">
        <is>
          <t xml:space="preserve">B-209</t>
        </is>
      </c>
      <c r="B10" t="inlineStr">
        <is>
          <t xml:space="preserve">Tri-County Print</t>
        </is>
      </c>
      <c r="C10" s="5">
        <v>46308</v>
      </c>
      <c r="D10">
        <v>1600</v>
      </c>
      <c r="E10" s="5">
        <v>46338</v>
      </c>
    </row>
    <row r="11">
      <c r="A11" t="inlineStr">
        <is>
          <t xml:space="preserve">B-210</t>
        </is>
      </c>
      <c r="B11" t="inlineStr">
        <is>
          <t xml:space="preserve">Apex Supplies</t>
        </is>
      </c>
      <c r="C11" s="5">
        <v>46315</v>
      </c>
      <c r="D11">
        <v>3400</v>
      </c>
      <c r="E11" s="5">
        <v>46345</v>
      </c>
    </row>
    <row r="12">
      <c r="A12" t="inlineStr">
        <is>
          <t xml:space="preserve">B-211</t>
        </is>
      </c>
      <c r="B12" t="inlineStr">
        <is>
          <t xml:space="preserve">Coastline Freight</t>
        </is>
      </c>
      <c r="C12" s="5">
        <v>46321</v>
      </c>
      <c r="D12">
        <v>920</v>
      </c>
      <c r="E12" s="5">
        <v>46336</v>
      </c>
    </row>
    <row r="13">
      <c r="A13" t="inlineStr">
        <is>
          <t xml:space="preserve">B-212</t>
        </is>
      </c>
      <c r="B13" t="inlineStr">
        <is>
          <t xml:space="preserve">Millbrook Paper</t>
        </is>
      </c>
      <c r="C13" s="5">
        <v>46325</v>
      </c>
      <c r="D13">
        <v>2050</v>
      </c>
      <c r="E13" s="5">
        <v>46355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calculate-days-payable-outstanding-in-excel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