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Month</t>
        </is>
      </c>
      <c r="B1" s="2" t="inlineStr">
        <is>
          <t xml:space="preserve">Channel</t>
        </is>
      </c>
      <c r="C1" s="2" t="inlineStr">
        <is>
          <t xml:space="preserve">Spend</t>
        </is>
      </c>
      <c r="D1" s="2" t="inlineStr">
        <is>
          <t xml:space="preserve">New customers</t>
        </is>
      </c>
      <c r="F1" s="2" t="inlineStr">
        <is>
          <t xml:space="preserve">Setting</t>
        </is>
      </c>
      <c r="G1" s="2" t="inlineStr">
        <is>
          <t xml:space="preserve">Value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s="5">
        <v>46235</v>
      </c>
      <c r="B2" t="inlineStr">
        <is>
          <t xml:space="preserve">Paid social</t>
        </is>
      </c>
      <c r="C2">
        <v>1200</v>
      </c>
      <c r="D2">
        <v>30</v>
      </c>
      <c r="F2" t="inlineStr">
        <is>
          <t xml:space="preserve">Other monthly costs (tools, freelancers)</t>
        </is>
      </c>
      <c r="G2">
        <v>450</v>
      </c>
      <c r="I2" t="inlineStr">
        <is>
          <t xml:space="preserve">Blended CAC: all spend over all new customers</t>
        </is>
      </c>
      <c r="J2">
        <f>SUM(C2:C10)/SUM(D2:D10)</f>
        <v>35.0253807106599</v>
      </c>
    </row>
    <row r="3">
      <c r="A3" s="5">
        <v>46235</v>
      </c>
      <c r="B3" t="inlineStr">
        <is>
          <t xml:space="preserve">Search ads</t>
        </is>
      </c>
      <c r="C3">
        <v>900</v>
      </c>
      <c r="D3">
        <v>18</v>
      </c>
      <c r="F3" t="inlineStr">
        <is>
          <t xml:space="preserve">Monthly revenue per customer</t>
        </is>
      </c>
      <c r="G3">
        <v>18</v>
      </c>
      <c r="I3" t="inlineStr">
        <is>
          <t xml:space="preserve">Paid CAC: leave out the free customers</t>
        </is>
      </c>
      <c r="J3">
        <f>SUMIFS(C2:C10,B2:B10,"&lt;&gt;Organic")/SUMIFS(D2:D10,B2:B10,"&lt;&gt;Organic")</f>
        <v>45.6953642384106</v>
      </c>
    </row>
    <row r="4">
      <c r="A4" s="5">
        <v>46235</v>
      </c>
      <c r="B4" t="inlineStr">
        <is>
          <t xml:space="preserve">Organic</t>
        </is>
      </c>
      <c r="C4">
        <v>0</v>
      </c>
      <c r="D4">
        <v>12</v>
      </c>
      <c r="F4" t="inlineStr">
        <is>
          <t xml:space="preserve">Gross margin (yours)</t>
        </is>
      </c>
      <c r="G4">
        <v>0.6</v>
      </c>
      <c r="I4" t="inlineStr">
        <is>
          <t xml:space="preserve">CAC by month and by channel</t>
        </is>
      </c>
      <c r="J4">
        <f>SUMIFS(C2:C10,A2:A10,G6,B2:B10,"Paid social")/SUMIFS(D2:D10,A2:A10,G6,B2:B10,"Paid social")</f>
        <v>60</v>
      </c>
    </row>
    <row r="5">
      <c r="A5" s="5">
        <v>46266</v>
      </c>
      <c r="B5" t="inlineStr">
        <is>
          <t xml:space="preserve">Paid social</t>
        </is>
      </c>
      <c r="C5">
        <v>1350</v>
      </c>
      <c r="D5">
        <v>27</v>
      </c>
      <c r="F5" t="inlineStr">
        <is>
          <t xml:space="preserve">Customer lifetime value</t>
        </is>
      </c>
      <c r="G5">
        <v>180</v>
      </c>
      <c r="I5" t="inlineStr">
        <is>
          <t xml:space="preserve">Fully loaded CAC: add the costs that aren't ads</t>
        </is>
      </c>
      <c r="J5">
        <f>(SUM(C2:C10)+G2*COUNTA(_xlfn.UNIQUE(A2:A10)))/SUM(D2:D10)</f>
        <v>41.8781725888325</v>
      </c>
    </row>
    <row r="6">
      <c r="A6" s="5">
        <v>46266</v>
      </c>
      <c r="B6" t="inlineStr">
        <is>
          <t xml:space="preserve">Search ads</t>
        </is>
      </c>
      <c r="C6">
        <v>950</v>
      </c>
      <c r="D6">
        <v>25</v>
      </c>
      <c r="F6" t="inlineStr">
        <is>
          <t xml:space="preserve">Month</t>
        </is>
      </c>
      <c r="G6" s="5">
        <v>46296</v>
      </c>
      <c r="I6" t="inlineStr">
        <is>
          <t xml:space="preserve">CAC payback months and the CLV:CAC ratio</t>
        </is>
      </c>
      <c r="J6">
        <f>(SUM(C2:C10)+G2*COUNTA(_xlfn.UNIQUE(A2:A10)))/SUM(D2:D10)/(G3*G4)</f>
        <v>3.87760857304005</v>
      </c>
    </row>
    <row r="7">
      <c r="A7" s="5">
        <v>46266</v>
      </c>
      <c r="B7" t="inlineStr">
        <is>
          <t xml:space="preserve">Organic</t>
        </is>
      </c>
      <c r="C7">
        <v>0</v>
      </c>
      <c r="D7">
        <v>15</v>
      </c>
    </row>
    <row r="8">
      <c r="A8" s="5">
        <v>46296</v>
      </c>
      <c r="B8" t="inlineStr">
        <is>
          <t xml:space="preserve">Paid social</t>
        </is>
      </c>
      <c r="C8">
        <v>1500</v>
      </c>
      <c r="D8">
        <v>25</v>
      </c>
    </row>
    <row r="9">
      <c r="A9" s="5">
        <v>46296</v>
      </c>
      <c r="B9" t="inlineStr">
        <is>
          <t xml:space="preserve">Search ads</t>
        </is>
      </c>
      <c r="C9">
        <v>1000</v>
      </c>
      <c r="D9">
        <v>26</v>
      </c>
    </row>
    <row r="10">
      <c r="A10" s="5">
        <v>46296</v>
      </c>
      <c r="B10" t="inlineStr">
        <is>
          <t xml:space="preserve">Organic</t>
        </is>
      </c>
      <c r="C10">
        <v>0</v>
      </c>
      <c r="D10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calculate-customer-acquisition-cost-in-excel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