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Property</t>
        </is>
      </c>
      <c r="B1" s="2" t="inlineStr">
        <is>
          <t xml:space="preserve">Price</t>
        </is>
      </c>
      <c r="C1" s="2" t="inlineStr">
        <is>
          <t xml:space="preserve">Monthly rent</t>
        </is>
      </c>
      <c r="D1" s="2" t="inlineStr">
        <is>
          <t xml:space="preserve">Vacancy %</t>
        </is>
      </c>
      <c r="E1" s="2" t="inlineStr">
        <is>
          <t xml:space="preserve">Monthly expenses</t>
        </is>
      </c>
      <c r="F1" s="2" t="inlineStr">
        <is>
          <t xml:space="preserve">Yearly NOI</t>
        </is>
      </c>
      <c r="G1" s="2" t="inlineStr">
        <is>
          <t xml:space="preserve">Cap rate</t>
        </is>
      </c>
      <c r="H1" s="2" t="inlineStr">
        <is>
          <t xml:space="preserve">Mortgage (not in NOI)</t>
        </is>
      </c>
      <c r="J1" s="2" t="inlineStr">
        <is>
          <t xml:space="preserve">Setting</t>
        </is>
      </c>
      <c r="K1" s="2" t="inlineStr">
        <is>
          <t xml:space="preserve">Value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 t="inlineStr">
        <is>
          <t xml:space="preserve">Oak St duplex</t>
        </is>
      </c>
      <c r="B2">
        <v>310000</v>
      </c>
      <c r="C2">
        <v>2900</v>
      </c>
      <c r="D2">
        <v>0.05</v>
      </c>
      <c r="E2">
        <v>980</v>
      </c>
      <c r="F2">
        <f>C2*12*(1-D2)-E2*12</f>
        <v>21300</v>
      </c>
      <c r="G2">
        <f>F2/B2</f>
        <v>0.0687096774193548</v>
      </c>
      <c r="H2">
        <v>1650</v>
      </c>
      <c r="J2" t="inlineStr">
        <is>
          <t xml:space="preserve">Target cap rate (yours)</t>
        </is>
      </c>
      <c r="K2">
        <v>0.065</v>
      </c>
      <c r="M2" t="inlineStr">
        <is>
          <t xml:space="preserve">Step 1: Net operating income from rent, vacancy and expenses</t>
        </is>
      </c>
      <c r="N2">
        <f>C2*12*(1-D2)-E2*12</f>
        <v>21300</v>
      </c>
    </row>
    <row r="3">
      <c r="A3" t="inlineStr">
        <is>
          <t xml:space="preserve">Elm Ave house</t>
        </is>
      </c>
      <c r="B3">
        <v>265000</v>
      </c>
      <c r="C3">
        <v>2100</v>
      </c>
      <c r="D3">
        <v>0.05</v>
      </c>
      <c r="E3">
        <v>720</v>
      </c>
      <c r="F3">
        <f>C3*12*(1-D3)-E3*12</f>
        <v>15300</v>
      </c>
      <c r="G3">
        <f>F3/B3</f>
        <v>0.0577358490566038</v>
      </c>
      <c r="H3">
        <v>1410</v>
      </c>
      <c r="M3" t="inlineStr">
        <is>
          <t xml:space="preserve">Step 2: Cap rate, and comparing listings</t>
        </is>
      </c>
      <c r="N3">
        <f>F2/B2</f>
        <v>0.0687096774193548</v>
      </c>
    </row>
    <row r="4">
      <c r="A4" t="inlineStr">
        <is>
          <t xml:space="preserve">Pine Rd triplex</t>
        </is>
      </c>
      <c r="B4">
        <v>420000</v>
      </c>
      <c r="C4">
        <v>3900</v>
      </c>
      <c r="D4">
        <v>0.07</v>
      </c>
      <c r="E4">
        <v>1360</v>
      </c>
      <c r="F4">
        <f>C4*12*(1-D4)-E4*12</f>
        <v>27204</v>
      </c>
      <c r="G4">
        <f>F4/B4</f>
        <v>0.0647714285714286</v>
      </c>
      <c r="H4">
        <v>2240</v>
      </c>
      <c r="M4" t="inlineStr">
        <is>
          <t xml:space="preserve">Why the mortgage payment stays out of NOI</t>
        </is>
      </c>
      <c r="N4">
        <f>F2/12-H2</f>
        <v>125</v>
      </c>
    </row>
    <row r="5">
      <c r="A5" t="inlineStr">
        <is>
          <t xml:space="preserve">Birch Ct condo</t>
        </is>
      </c>
      <c r="B5">
        <v>189000</v>
      </c>
      <c r="C5">
        <v>1650</v>
      </c>
      <c r="D5">
        <v>0.04</v>
      </c>
      <c r="E5">
        <v>610</v>
      </c>
      <c r="F5">
        <f>C5*12*(1-D5)-E5*12</f>
        <v>11688</v>
      </c>
      <c r="G5">
        <f>F5/B5</f>
        <v>0.0618412698412698</v>
      </c>
      <c r="H5">
        <v>1010</v>
      </c>
      <c r="M5" t="inlineStr">
        <is>
          <t xml:space="preserve">The price a target cap rate implies</t>
        </is>
      </c>
      <c r="N5">
        <f>F2/$K$2</f>
        <v>327692.307692308</v>
      </c>
    </row>
    <row r="6">
      <c r="A6" t="inlineStr">
        <is>
          <t xml:space="preserve">Cedar Ln fourplex</t>
        </is>
      </c>
      <c r="B6">
        <v>545000</v>
      </c>
      <c r="C6">
        <v>5200</v>
      </c>
      <c r="D6">
        <v>0.08</v>
      </c>
      <c r="E6">
        <v>1900</v>
      </c>
      <c r="F6">
        <f>C6*12*(1-D6)-E6*12</f>
        <v>34608</v>
      </c>
      <c r="G6">
        <f>F6/B6</f>
        <v>0.0635009174311927</v>
      </c>
      <c r="H6">
        <v>2900</v>
      </c>
      <c r="M6" t="inlineStr">
        <is>
          <t xml:space="preserve">Test the vacancy and expense estimates</t>
        </is>
      </c>
      <c r="N6">
        <f>(C2*12*(1-0.1)-E2*12)/B2</f>
        <v>0.0630967741935484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calculate-cap-rate-in-excel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