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6" max="16" width="42.7" customWidth="1"/>
    <col min="17" max="17" width="18.7" customWidth="1"/>
  </cols>
  <sheetData>
    <row r="1">
      <c r="A1" s="2" t="inlineStr">
        <is>
          <t xml:space="preserve">Property</t>
        </is>
      </c>
      <c r="B1" s="2" t="inlineStr">
        <is>
          <t xml:space="preserve">Units</t>
        </is>
      </c>
      <c r="C1" s="2" t="inlineStr">
        <is>
          <t xml:space="preserve">Avg rent / month</t>
        </is>
      </c>
      <c r="D1" s="2" t="inlineStr">
        <is>
          <t xml:space="preserve">Operating expenses / yr</t>
        </is>
      </c>
      <c r="E1" s="2" t="inlineStr">
        <is>
          <t xml:space="preserve">Loan</t>
        </is>
      </c>
      <c r="F1" s="2" t="inlineStr">
        <is>
          <t xml:space="preserve">Rate</t>
        </is>
      </c>
      <c r="G1" s="2" t="inlineStr">
        <is>
          <t xml:space="preserve">Years</t>
        </is>
      </c>
      <c r="H1" s="2" t="inlineStr">
        <is>
          <t xml:space="preserve">Current occupancy</t>
        </is>
      </c>
      <c r="I1" s="2" t="inlineStr">
        <is>
          <t xml:space="preserve">Gross potential rent</t>
        </is>
      </c>
      <c r="J1" s="2" t="inlineStr">
        <is>
          <t xml:space="preserve">Debt service / yr</t>
        </is>
      </c>
      <c r="K1" s="2" t="inlineStr">
        <is>
          <t xml:space="preserve">Break-even occupancy</t>
        </is>
      </c>
      <c r="M1" s="2" t="inlineStr">
        <is>
          <t xml:space="preserve">Setting</t>
        </is>
      </c>
      <c r="N1" s="2" t="inlineStr">
        <is>
          <t xml:space="preserve">Value</t>
        </is>
      </c>
      <c r="P1" s="2" t="inlineStr">
        <is>
          <t xml:space="preserve">Example</t>
        </is>
      </c>
      <c r="Q1" s="2" t="inlineStr">
        <is>
          <t xml:space="preserve">Formula result</t>
        </is>
      </c>
    </row>
    <row r="2">
      <c r="A2" t="inlineStr">
        <is>
          <t xml:space="preserve">Oak Court</t>
        </is>
      </c>
      <c r="B2">
        <v>12</v>
      </c>
      <c r="C2">
        <v>1450</v>
      </c>
      <c r="D2">
        <v>62000</v>
      </c>
      <c r="E2">
        <v>1100000</v>
      </c>
      <c r="F2">
        <v>0.065</v>
      </c>
      <c r="G2">
        <v>30</v>
      </c>
      <c r="H2">
        <v>0.95</v>
      </c>
      <c r="I2">
        <f>B2*C2*12</f>
        <v>208800</v>
      </c>
      <c r="J2">
        <f>-PMT(F2/12,G2*12,E2)*12</f>
        <v>83432.9791010714</v>
      </c>
      <c r="K2">
        <f>(D2+J2)/I2</f>
        <v>0.696518099143062</v>
      </c>
      <c r="M2" t="inlineStr">
        <is>
          <t xml:space="preserve">Rent change (what-if)</t>
        </is>
      </c>
      <c r="N2">
        <v>0.03</v>
      </c>
      <c r="P2" t="inlineStr">
        <is>
          <t xml:space="preserve">Step 1: Gross potential rent</t>
        </is>
      </c>
      <c r="Q2">
        <f>B2*C2*12</f>
        <v>208800</v>
      </c>
    </row>
    <row r="3">
      <c r="A3" t="inlineStr">
        <is>
          <t xml:space="preserve">Birch Flats</t>
        </is>
      </c>
      <c r="B3">
        <v>8</v>
      </c>
      <c r="C3">
        <v>1250</v>
      </c>
      <c r="D3">
        <v>41000</v>
      </c>
      <c r="E3">
        <v>650000</v>
      </c>
      <c r="F3">
        <v>0.0675</v>
      </c>
      <c r="G3">
        <v>25</v>
      </c>
      <c r="H3">
        <v>0.875</v>
      </c>
      <c r="I3">
        <f>B3*C3*12</f>
        <v>120000</v>
      </c>
      <c r="J3">
        <f>-PMT(F3/12,G3*12,E3)*12</f>
        <v>53891.0989665865</v>
      </c>
      <c r="K3">
        <f>(D3+J3)/I3</f>
        <v>0.790759158054887</v>
      </c>
      <c r="M3" t="inlineStr">
        <is>
          <t xml:space="preserve">Cedar Row rate (what-if)</t>
        </is>
      </c>
      <c r="N3">
        <v>0.0775</v>
      </c>
      <c r="P3" t="inlineStr">
        <is>
          <t xml:space="preserve">Step 2: Yearly debt service with PMT</t>
        </is>
      </c>
      <c r="Q3">
        <f>-PMT(F2/12,G2*12,E2)*12</f>
        <v>83432.9791010714</v>
      </c>
    </row>
    <row r="4">
      <c r="A4" t="inlineStr">
        <is>
          <t xml:space="preserve">Cedar Row</t>
        </is>
      </c>
      <c r="B4">
        <v>20</v>
      </c>
      <c r="C4">
        <v>1100</v>
      </c>
      <c r="D4">
        <v>98000</v>
      </c>
      <c r="E4">
        <v>1600000</v>
      </c>
      <c r="F4">
        <v>0.07</v>
      </c>
      <c r="G4">
        <v>30</v>
      </c>
      <c r="H4">
        <v>0.9</v>
      </c>
      <c r="I4">
        <f>B4*C4*12</f>
        <v>264000</v>
      </c>
      <c r="J4">
        <f>-PMT(F4/12,G4*12,E4)*12</f>
        <v>127738.079074403</v>
      </c>
      <c r="K4">
        <f>(D4+J4)/I4</f>
        <v>0.855068481342436</v>
      </c>
      <c r="P4" t="inlineStr">
        <is>
          <t xml:space="preserve">Step 3: Break-even occupancy and the cushion</t>
        </is>
      </c>
      <c r="Q4">
        <f>(D4+J4)/I4</f>
        <v>0.855068481342436</v>
      </c>
    </row>
    <row r="5">
      <c r="P5" t="inlineStr">
        <is>
          <t xml:space="preserve">How many units must stay rented</t>
        </is>
      </c>
      <c r="Q5">
        <f>ROUNDUP(K4*B4,0)</f>
        <v>18</v>
      </c>
    </row>
    <row r="6">
      <c r="P6" t="inlineStr">
        <is>
          <t xml:space="preserve">What-if: a rent increase or a higher rate</t>
        </is>
      </c>
      <c r="Q6">
        <f>(D4-PMT(N3/12,G4*12,E4)*12)/I4</f>
        <v>0.892239208891427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calculate-break-even-occupancy-in-excel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