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5" max="15" width="42.7" customWidth="1"/>
    <col min="16" max="16" width="18.7" customWidth="1"/>
  </cols>
  <sheetData>
    <row r="1">
      <c r="A1" s="2" t="inlineStr">
        <is>
          <t xml:space="preserve">Part</t>
        </is>
      </c>
      <c r="B1" s="2" t="inlineStr">
        <is>
          <t xml:space="preserve">Species</t>
        </is>
      </c>
      <c r="C1" s="2" t="inlineStr">
        <is>
          <t xml:space="preserve">Thick in</t>
        </is>
      </c>
      <c r="D1" s="2" t="inlineStr">
        <is>
          <t xml:space="preserve">Width in</t>
        </is>
      </c>
      <c r="E1" s="2" t="inlineStr">
        <is>
          <t xml:space="preserve">Length in</t>
        </is>
      </c>
      <c r="F1" s="2" t="inlineStr">
        <is>
          <t xml:space="preserve">Qty</t>
        </is>
      </c>
      <c r="G1" s="2" t="inlineStr">
        <is>
          <t xml:space="preserve">BF each</t>
        </is>
      </c>
      <c r="I1" s="2" t="inlineStr">
        <is>
          <t xml:space="preserve">Species</t>
        </is>
      </c>
      <c r="J1" s="2" t="inlineStr">
        <is>
          <t xml:space="preserve">Price per BF</t>
        </is>
      </c>
      <c r="L1" s="2" t="inlineStr">
        <is>
          <t xml:space="preserve">Setting</t>
        </is>
      </c>
      <c r="M1" s="2" t="inlineStr">
        <is>
          <t xml:space="preserve">Value</t>
        </is>
      </c>
      <c r="O1" s="2" t="inlineStr">
        <is>
          <t xml:space="preserve">Example</t>
        </is>
      </c>
      <c r="P1" s="2" t="inlineStr">
        <is>
          <t xml:space="preserve">Formula result</t>
        </is>
      </c>
    </row>
    <row r="2">
      <c r="A2" t="inlineStr">
        <is>
          <t xml:space="preserve">Table top boards</t>
        </is>
      </c>
      <c r="B2" t="inlineStr">
        <is>
          <t xml:space="preserve">Walnut</t>
        </is>
      </c>
      <c r="C2">
        <v>1</v>
      </c>
      <c r="D2">
        <v>6</v>
      </c>
      <c r="E2">
        <v>72</v>
      </c>
      <c r="F2">
        <v>5</v>
      </c>
      <c r="G2">
        <f>C2*D2*E2/144</f>
        <v>3</v>
      </c>
      <c r="I2" t="inlineStr">
        <is>
          <t xml:space="preserve">Red oak</t>
        </is>
      </c>
      <c r="J2">
        <v>6.5</v>
      </c>
      <c r="L2" t="inlineStr">
        <is>
          <t xml:space="preserve">Waste allowance (yours)</t>
        </is>
      </c>
      <c r="M2">
        <v>0.2</v>
      </c>
      <c r="O2" t="inlineStr">
        <is>
          <t xml:space="preserve">The board foot formula</t>
        </is>
      </c>
      <c r="P2">
        <f>C2*D2*E2/144</f>
        <v>3</v>
      </c>
    </row>
    <row r="3">
      <c r="A3" t="inlineStr">
        <is>
          <t xml:space="preserve">Aprons (long)</t>
        </is>
      </c>
      <c r="B3" t="inlineStr">
        <is>
          <t xml:space="preserve">Walnut</t>
        </is>
      </c>
      <c r="C3">
        <v>1</v>
      </c>
      <c r="D3">
        <v>4</v>
      </c>
      <c r="E3">
        <v>60</v>
      </c>
      <c r="F3">
        <v>2</v>
      </c>
      <c r="G3">
        <f>C3*D3*E3/144</f>
        <v>1.66666666666667</v>
      </c>
      <c r="I3" t="inlineStr">
        <is>
          <t xml:space="preserve">Walnut</t>
        </is>
      </c>
      <c r="J3">
        <v>13.75</v>
      </c>
      <c r="L3" t="inlineStr">
        <is>
          <t xml:space="preserve">Thickness as quarters</t>
        </is>
      </c>
      <c r="M3" t="inlineStr">
        <is>
          <t xml:space="preserve">8/4</t>
        </is>
      </c>
      <c r="O3" t="inlineStr">
        <is>
          <t xml:space="preserve">Total board feet for the cut list</t>
        </is>
      </c>
      <c r="P3">
        <f>SUMPRODUCT(G2:G7,F2:F7)</f>
        <v>34.7361111111111</v>
      </c>
    </row>
    <row r="4">
      <c r="A4" t="inlineStr">
        <is>
          <t xml:space="preserve">Aprons (short)</t>
        </is>
      </c>
      <c r="B4" t="inlineStr">
        <is>
          <t xml:space="preserve">Walnut</t>
        </is>
      </c>
      <c r="C4">
        <v>1</v>
      </c>
      <c r="D4">
        <v>4</v>
      </c>
      <c r="E4">
        <v>30</v>
      </c>
      <c r="F4">
        <v>2</v>
      </c>
      <c r="G4">
        <f>C4*D4*E4/144</f>
        <v>0.833333333333333</v>
      </c>
      <c r="I4" t="inlineStr">
        <is>
          <t xml:space="preserve">Hard maple</t>
        </is>
      </c>
      <c r="J4">
        <v>7.25</v>
      </c>
      <c r="O4" t="inlineStr">
        <is>
          <t xml:space="preserve">Thickness: 4/4, 8/4 and finished vs rough</t>
        </is>
      </c>
      <c r="P4">
        <f>LEFT(M3,FIND("/",M3)-1)/4</f>
        <v>2</v>
      </c>
    </row>
    <row r="5">
      <c r="A5" t="inlineStr">
        <is>
          <t xml:space="preserve">Legs</t>
        </is>
      </c>
      <c r="B5" t="inlineStr">
        <is>
          <t xml:space="preserve">Hard maple</t>
        </is>
      </c>
      <c r="C5">
        <v>2</v>
      </c>
      <c r="D5">
        <v>2.5</v>
      </c>
      <c r="E5">
        <v>29</v>
      </c>
      <c r="F5">
        <v>4</v>
      </c>
      <c r="G5">
        <f>C5*D5*E5/144</f>
        <v>1.00694444444444</v>
      </c>
      <c r="O5" t="inlineStr">
        <is>
          <t xml:space="preserve">Add waste and round up to what you'll buy</t>
        </is>
      </c>
      <c r="P5">
        <f>ROUNDUP(SUMPRODUCT(G2:G7,F2:F7)*(1+M2),0)</f>
        <v>42</v>
      </c>
    </row>
    <row r="6">
      <c r="A6" t="inlineStr">
        <is>
          <t xml:space="preserve">Shelf slats</t>
        </is>
      </c>
      <c r="B6" t="inlineStr">
        <is>
          <t xml:space="preserve">Red oak</t>
        </is>
      </c>
      <c r="C6">
        <v>1</v>
      </c>
      <c r="D6">
        <v>3.5</v>
      </c>
      <c r="E6">
        <v>58</v>
      </c>
      <c r="F6">
        <v>6</v>
      </c>
      <c r="G6">
        <f>C6*D6*E6/144</f>
        <v>1.40972222222222</v>
      </c>
      <c r="O6" t="inlineStr">
        <is>
          <t xml:space="preserve">Cost per board foot by species</t>
        </is>
      </c>
      <c r="P6">
        <f>SUMPRODUCT(G2:G7,F2:F7,_xlfn.XLOOKUP(B2:B7,I2:I4,J2:J4))</f>
        <v>373.805555555556</v>
      </c>
    </row>
    <row r="7">
      <c r="A7" t="inlineStr">
        <is>
          <t xml:space="preserve">Stretchers</t>
        </is>
      </c>
      <c r="B7" t="inlineStr">
        <is>
          <t xml:space="preserve">Red oak</t>
        </is>
      </c>
      <c r="C7">
        <v>1</v>
      </c>
      <c r="D7">
        <v>3</v>
      </c>
      <c r="E7">
        <v>54</v>
      </c>
      <c r="F7">
        <v>2</v>
      </c>
      <c r="G7">
        <f>C7*D7*E7/144</f>
        <v>1.125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calculate-board-feet-in-excel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